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x WA Reg\CEIP\Public\"/>
    </mc:Choice>
  </mc:AlternateContent>
  <xr:revisionPtr revIDLastSave="0" documentId="13_ncr:1_{76D77C90-3F1F-4F80-BCA9-796E65631A18}" xr6:coauthVersionLast="46" xr6:coauthVersionMax="46" xr10:uidLastSave="{00000000-0000-0000-0000-000000000000}"/>
  <bookViews>
    <workbookView xWindow="-120" yWindow="-120" windowWidth="23280" windowHeight="12600" activeTab="1" xr2:uid="{D6FE82AB-35AD-4551-AB78-35BE50F3BE8C}"/>
  </bookViews>
  <sheets>
    <sheet name="Revenue Requirement" sheetId="1" r:id="rId1"/>
    <sheet name="Annual Threshold" sheetId="2" r:id="rId2"/>
    <sheet name="IRP Costs" sheetId="4" r:id="rId3"/>
    <sheet name="Non-IRP Costs" sheetId="3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</externalReferences>
  <definedNames>
    <definedName name="\0">[1]Jan!#REF!</definedName>
    <definedName name="\A">#REF!</definedName>
    <definedName name="\M">[1]Jan!#REF!</definedName>
    <definedName name="\P">#REF!</definedName>
    <definedName name="_________Top1">[1]Jan!#REF!</definedName>
    <definedName name="________TOP1">[1]Jan!#REF!</definedName>
    <definedName name="_______MEN3">[1]Jan!#REF!</definedName>
    <definedName name="______MEN2">[1]Jan!#REF!</definedName>
    <definedName name="______MEN3">[1]Jan!#REF!</definedName>
    <definedName name="______TOP1">[1]Jan!#REF!</definedName>
    <definedName name="_____MEN2">[1]Jan!#REF!</definedName>
    <definedName name="_____MEN3">[1]Jan!#REF!</definedName>
    <definedName name="_____TOP1">[1]Jan!#REF!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MEN2">[1]Jan!#REF!</definedName>
    <definedName name="____MEN3">[1]Jan!#REF!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MEN2">[1]Jan!#REF!</definedName>
    <definedName name="___MEN3">[1]Jan!#REF!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TOP1">[1]Jan!#REF!</definedName>
    <definedName name="__123Graph_A" hidden="1">[2]Inputs!#REF!</definedName>
    <definedName name="__123Graph_B" hidden="1">[2]Inputs!#REF!</definedName>
    <definedName name="__123Graph_D" hidden="1">[2]Inputs!#REF!</definedName>
    <definedName name="__123Graph_E" hidden="1">[3]Input!$E$22:$E$37</definedName>
    <definedName name="__123Graph_F" hidden="1">[3]Input!$D$22:$D$37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MEN2">[1]Jan!#REF!</definedName>
    <definedName name="__MEN3">[1]Jan!#REF!</definedName>
    <definedName name="__TOP1">[1]Jan!#REF!</definedName>
    <definedName name="_100_SUM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Fill" localSheetId="0" hidden="1">#REF!</definedName>
    <definedName name="_Fill" hidden="1">#REF!</definedName>
    <definedName name="_xlnm._FilterDatabase" localSheetId="0" hidden="1">#REF!</definedName>
    <definedName name="_xlnm._FilterDatabase" hidden="1">#REF!</definedName>
    <definedName name="_idahoshr">#REF!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EN2">[1]Jan!#REF!</definedName>
    <definedName name="_MEN3">[1]Jan!#REF!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hidden="1">'[4]DSM Output'!$J$21:$J$23</definedName>
    <definedName name="Access_Button1" hidden="1">"Headcount_Workbook_Schedules_List"</definedName>
    <definedName name="AccessDatabase" hidden="1">"P:\HR\SharonPlummer\Headcount Workbook.mdb"</definedName>
    <definedName name="Acct108D_S">[5]FuncStudy!$F$2065</definedName>
    <definedName name="Acct108D00S">[5]FuncStudy!$F$2057</definedName>
    <definedName name="Acct108DSS">[5]FuncStudy!$F$2061</definedName>
    <definedName name="Acct228.42TROJD">[5]FuncStudy!$F$1867</definedName>
    <definedName name="ACCT2281">[5]FuncStudy!$F$1847</definedName>
    <definedName name="Acct2282">[5]FuncStudy!$F$1851</definedName>
    <definedName name="Acct2283">[5]FuncStudy!$F$1855</definedName>
    <definedName name="Acct2283S">[5]FuncStudy!$F$1859</definedName>
    <definedName name="Acct22842">[5]FuncStudy!$F$1868</definedName>
    <definedName name="Acct228SO">[5]FuncStudy!$F$1850</definedName>
    <definedName name="ACCT25398">[5]FuncStudy!$F$1880</definedName>
    <definedName name="Acct25399">[5]FuncStudy!$F$1887</definedName>
    <definedName name="Acct254">[5]FuncStudy!$F$1864</definedName>
    <definedName name="Acct282DITBAL">[5]FuncStudy!$F$1912</definedName>
    <definedName name="Acct350">[5]FuncStudy!$F$1323</definedName>
    <definedName name="Acct352">[5]FuncStudy!$F$1330</definedName>
    <definedName name="Acct353">[5]FuncStudy!$F$1336</definedName>
    <definedName name="Acct354">[5]FuncStudy!$F$1342</definedName>
    <definedName name="Acct355">[5]FuncStudy!$F$1348</definedName>
    <definedName name="Acct356">[5]FuncStudy!$F$1354</definedName>
    <definedName name="Acct357">[5]FuncStudy!$F$1360</definedName>
    <definedName name="Acct358">[5]FuncStudy!$F$1366</definedName>
    <definedName name="Acct359">[5]FuncStudy!$F$1372</definedName>
    <definedName name="Acct360">[5]FuncStudy!$F$1388</definedName>
    <definedName name="Acct361">[5]FuncStudy!$F$1394</definedName>
    <definedName name="Acct362">[5]FuncStudy!$F$1400</definedName>
    <definedName name="Acct364">[5]FuncStudy!$F$1407</definedName>
    <definedName name="Acct365">[5]FuncStudy!$F$1414</definedName>
    <definedName name="Acct366">[5]FuncStudy!$F$1421</definedName>
    <definedName name="Acct367">[5]FuncStudy!$F$1428</definedName>
    <definedName name="Acct368">[5]FuncStudy!$F$1434</definedName>
    <definedName name="Acct369">[5]FuncStudy!$F$1441</definedName>
    <definedName name="Acct370">[5]FuncStudy!$F$1447</definedName>
    <definedName name="Acct371">[5]FuncStudy!$F$1454</definedName>
    <definedName name="Acct372">[5]FuncStudy!$F$1461</definedName>
    <definedName name="Acct372A">[5]FuncStudy!$F$1460</definedName>
    <definedName name="Acct372DP">[5]FuncStudy!$F$1458</definedName>
    <definedName name="Acct372DS">[5]FuncStudy!$F$1459</definedName>
    <definedName name="Acct373">[5]FuncStudy!$F$1467</definedName>
    <definedName name="Acct444S">[5]FuncStudy!$F$105</definedName>
    <definedName name="Acct448S">[5]FuncStudy!$F$114</definedName>
    <definedName name="Acct450S">[5]FuncStudy!$F$138</definedName>
    <definedName name="Acct451S">[5]FuncStudy!$F$143</definedName>
    <definedName name="Acct454S">[5]FuncStudy!$F$153</definedName>
    <definedName name="Acct456S">[5]FuncStudy!$F$159</definedName>
    <definedName name="Acct580">[5]FuncStudy!$F$536</definedName>
    <definedName name="Acct581">[5]FuncStudy!$F$541</definedName>
    <definedName name="Acct582">[5]FuncStudy!$F$546</definedName>
    <definedName name="Acct583">[5]FuncStudy!$F$551</definedName>
    <definedName name="Acct584">[5]FuncStudy!$F$556</definedName>
    <definedName name="Acct585">[5]FuncStudy!$F$561</definedName>
    <definedName name="Acct586">[5]FuncStudy!$F$566</definedName>
    <definedName name="Acct587">[5]FuncStudy!$F$571</definedName>
    <definedName name="Acct588">[5]FuncStudy!$F$576</definedName>
    <definedName name="Acct589">[5]FuncStudy!$F$581</definedName>
    <definedName name="Acct590">[5]FuncStudy!$F$586</definedName>
    <definedName name="Acct591">[5]FuncStudy!$F$591</definedName>
    <definedName name="Acct592">[5]FuncStudy!$F$596</definedName>
    <definedName name="Acct593">[5]FuncStudy!$F$601</definedName>
    <definedName name="Acct594">[5]FuncStudy!$F$606</definedName>
    <definedName name="Acct595">[5]FuncStudy!$F$611</definedName>
    <definedName name="Acct596">[5]FuncStudy!$F$616</definedName>
    <definedName name="Acct597">[5]FuncStudy!$F$621</definedName>
    <definedName name="Acct598">[5]FuncStudy!$F$626</definedName>
    <definedName name="Acct928RE">[5]FuncStudy!$F$749</definedName>
    <definedName name="AcctAGA">[5]FuncStudy!$F$132</definedName>
    <definedName name="AcctTable">[6]Variables!$AK$42:$AK$396</definedName>
    <definedName name="AcctTS0">[5]FuncStudy!$F$1380</definedName>
    <definedName name="ActualROR">#REF!</definedName>
    <definedName name="Additions_by_Function_Project_State_Month">'[7]Apr 05 - Mar 06 Adds'!#REF!</definedName>
    <definedName name="Adjs2avg">[8]Inputs!$L$255:'[8]Inputs'!$T$505</definedName>
    <definedName name="Adjustment">#REF!</definedName>
    <definedName name="aftertax_ror">[9]Utah!#REF!</definedName>
    <definedName name="Annual_WD">'[10]WD_WE_Aggreg end 0608'!$B$2:$O$49</definedName>
    <definedName name="Annual_WE">'[10]WD_WE_Aggreg end 0608'!$B$50:$O$97</definedName>
    <definedName name="anscount" hidden="1">1</definedName>
    <definedName name="APR">[1]Jan!#REF!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UG">[1]Jan!#REF!</definedName>
    <definedName name="AverageFactors">[8]UTCR!$AC$22:$AQ$108</definedName>
    <definedName name="AverageFuelCost">#REF!</definedName>
    <definedName name="AverageInput">[8]Inputs!$F$3:$I$1722</definedName>
    <definedName name="AvgFactorCopy">#REF!</definedName>
    <definedName name="AvgFactors">[11]Factors!$B$3:$P$99</definedName>
    <definedName name="B1_Print">[12]Main!#REF!</definedName>
    <definedName name="B2_Print">#REF!</definedName>
    <definedName name="B3_Print">#REF!</definedName>
    <definedName name="Bottom">#REF!</definedName>
    <definedName name="budsum2">[13]Att1!#REF!</definedName>
    <definedName name="bump">[9]Utah!#REF!</definedName>
    <definedName name="Burn">[14]NPC!$E$590:$Q$615</definedName>
    <definedName name="C_">'[15]Other States WZAMRT98'!#REF!</definedName>
    <definedName name="CA_Net_Rate_Base" localSheetId="0">#REF!</definedName>
    <definedName name="CA_Net_Rate_Base">#REF!</definedName>
    <definedName name="CA_Operating_Revenue_For_Return" localSheetId="0">#REF!</definedName>
    <definedName name="CA_Operating_Revenue_For_Return">#REF!</definedName>
    <definedName name="CARBON_LONG">#REF!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es">'[16]COS Factor Table'!$F$13:$O$13</definedName>
    <definedName name="Classification">[5]FuncStudy!$Y$91</definedName>
    <definedName name="COAL_RECEIVED">#REF!</definedName>
    <definedName name="COAL_SALES">#REF!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mm">[9]Utah!#REF!</definedName>
    <definedName name="comm_cost">[9]Utah!#REF!</definedName>
    <definedName name="ContractTypeDol">#REF!</definedName>
    <definedName name="ContractTypeMWh">#REF!</definedName>
    <definedName name="Controls">[17]Controls!$A$1:$I$543</definedName>
    <definedName name="Controls2013">[17]Controls2013!$A$8:$AP$762</definedName>
    <definedName name="Conversion">[18]Conversion!$A$2:$E$1253</definedName>
    <definedName name="COSAllocOptions">'[16]COS Allocation Options'!$D$3:$G$1277</definedName>
    <definedName name="COSFactors">'[16]COS Factor Table'!$A$15:$A$127</definedName>
    <definedName name="COSFactorTbl">'[16]COS Factor Table'!$F$15:$O$127</definedName>
    <definedName name="COSFacVal">[5]Inputs!$W$11</definedName>
    <definedName name="Cost">#REF!</definedName>
    <definedName name="CustNames">[19]Codes!$F$1:$H$121</definedName>
    <definedName name="D_TWKSHT">#REF!</definedName>
    <definedName name="DATA1">#REF!</definedName>
    <definedName name="DATA10">'[20]Carbon NBV'!#REF!</definedName>
    <definedName name="DATA11">'[20]Carbon NBV'!#REF!</definedName>
    <definedName name="DATA12">'[20]Carbon NBV'!$C$2:$C$7</definedName>
    <definedName name="DATA13">'[21]Intagible &amp; Leaseholds'!#REF!</definedName>
    <definedName name="DATA14">'[21]Intagible &amp; Leaseholds'!#REF!</definedName>
    <definedName name="DATA15">'[20]Carbon NBV'!#REF!</definedName>
    <definedName name="DATA16">'[20]Carbon NBV'!#REF!</definedName>
    <definedName name="DATA17">'[20]Carbon NBV'!#REF!</definedName>
    <definedName name="DATA18">'[22]390.1'!#REF!</definedName>
    <definedName name="DATA19">'[22]390.1'!#REF!</definedName>
    <definedName name="DATA2">#REF!</definedName>
    <definedName name="DATA20">'[22]390.1'!#REF!</definedName>
    <definedName name="DATA21">'[22]390.1'!#REF!</definedName>
    <definedName name="DATA22">#REF!</definedName>
    <definedName name="DATA23">'[22]390.1'!#REF!</definedName>
    <definedName name="DATA24">'[22]390.1'!#REF!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'[20]Carbon NBV'!#REF!</definedName>
    <definedName name="DATA9">'[20]Carbon NBV'!#REF!</definedName>
    <definedName name="DataCheck_Base">#REF!</definedName>
    <definedName name="DataCheck_Delta">#REF!</definedName>
    <definedName name="DataCheck_NPC">#REF!</definedName>
    <definedName name="DATE">[23]Jan!#REF!</definedName>
    <definedName name="debt">[9]Utah!#REF!</definedName>
    <definedName name="debt_cost">[9]Utah!#REF!</definedName>
    <definedName name="DebtCost">#REF!</definedName>
    <definedName name="DEC">[1]Jan!#REF!</definedName>
    <definedName name="Demand">[24]Inputs!$D$9</definedName>
    <definedName name="Demand2">[5]Inputs!$D$10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ateTransmissionJune2013">[17]TransmissionJune2013!$A$1:$S$11</definedName>
    <definedName name="DeprFactorCheck">#REF!</definedName>
    <definedName name="DeprNumberSort">#REF!</definedName>
    <definedName name="DeprTypeCheck">#REF!</definedName>
    <definedName name="Dis">[5]FuncStudy!$Y$90</definedName>
    <definedName name="Discount_Rate">[25]Assumptions!$B$12</definedName>
    <definedName name="DisFac">'[5]Func Dist Factor Table'!$A$11:$G$25</definedName>
    <definedName name="DispatchSum">"GRID Thermal Generation!R2C1:R4C2"</definedName>
    <definedName name="DistFuncAllocOptions">#REF!</definedName>
    <definedName name="DistFuncFactors">'[16]Func Dist Factor Table'!$A$12:$A$25</definedName>
    <definedName name="DistFuncFactorTbl">'[16]Func Dist Factor Table'!$B$12:$F$25</definedName>
    <definedName name="DistFunctions">'[16]Func Dist Factor Table'!$B$11:$F$11</definedName>
    <definedName name="DUDE" localSheetId="0" hidden="1">#REF!</definedName>
    <definedName name="DUDE" hidden="1">#REF!</definedName>
    <definedName name="ECDQF_Exp">'[26](3.1) Base NPC UE264 ORTAM2014'!#REF!</definedName>
    <definedName name="ECDQF_MWh">'[26](3.1) Base NPC UE264 ORTAM2014'!#REF!</definedName>
    <definedName name="EffectiveTaxRate">#REF!</definedName>
    <definedName name="EmbeddedCapCost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_xlnm.Extract">'[27]Aug 03'!#REF!</definedName>
    <definedName name="Extract_MI">'[27]Aug 03'!#REF!</definedName>
    <definedName name="Factor">#REF!</definedName>
    <definedName name="Factorck">'[5]COS Factor Table'!$Q$15:$Q$136</definedName>
    <definedName name="FactorMethod">[8]Variables!$AB$2</definedName>
    <definedName name="FactorType">[11]Variables!$AK$2:$AL$12</definedName>
    <definedName name="FactSum">'[5]COS Factor Table'!$A$14:$Q$137</definedName>
    <definedName name="FEB">[1]Jan!#REF!</definedName>
    <definedName name="FedTax">[9]Utah!#REF!</definedName>
    <definedName name="FERCJAMFactor">'[28]JAM Download'!$R:$R</definedName>
    <definedName name="FIT">#REF!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_Tax" localSheetId="0">#REF!</definedName>
    <definedName name="Franchise_Tax">#REF!</definedName>
    <definedName name="FranchiseTax">#REF!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EL_CONS_P2">#REF!</definedName>
    <definedName name="FUEL_CONSUMED">#REF!</definedName>
    <definedName name="Func">'[5]Func Factor Table'!$A$10:$H$76</definedName>
    <definedName name="FuncAllocOptions">#REF!</definedName>
    <definedName name="FuncFactors">'[28]Func Factors'!$A$6:$A$73</definedName>
    <definedName name="FuncFactorTbl">'[28]Func Factors'!$B$6:$G$73</definedName>
    <definedName name="Function">[5]FuncStudy!$Y$90</definedName>
    <definedName name="Functions">'[28]Func Factors'!$B$5:$G$5</definedName>
    <definedName name="GADSBY_GAS">#REF!</definedName>
    <definedName name="GRID_Prices">[29]PriceForecast!$N$7:$S$37</definedName>
    <definedName name="GWI_Annualized">#REF!</definedName>
    <definedName name="GWI_Proforma">#REF!</definedName>
    <definedName name="HALE_COAL">#REF!</definedName>
    <definedName name="HALE_GAS">#REF!</definedName>
    <definedName name="Hide_Rows">#REF!</definedName>
    <definedName name="Hide_Rows_Recon">#REF!</definedName>
    <definedName name="High_Plan">#REF!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UNTER_COAL">#REF!</definedName>
    <definedName name="HUNTINGTON_COAL">#REF!</definedName>
    <definedName name="IDAHOSHR">#REF!</definedName>
    <definedName name="IDAllocMethod">#REF!</definedName>
    <definedName name="IDRateBase">#REF!</definedName>
    <definedName name="IncomeTaxOptVal">[24]Inputs!$Y$11</definedName>
    <definedName name="INSERTPOINT">'[30]REX Data'!#REF!</definedName>
    <definedName name="INSERTPOINT2">'[30]REX Data'!#REF!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tem_Number">"GP Detail"</definedName>
    <definedName name="JAMValue">'[28]JAM Download'!$S:$S</definedName>
    <definedName name="JAN">[1]Jan!#REF!</definedName>
    <definedName name="JETSET">'[15]Other States WZAMRT98'!#REF!</definedName>
    <definedName name="JUL">[1]Jan!#REF!</definedName>
    <definedName name="JUN">[1]Jan!#REF!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[11]Variables!$AK$15</definedName>
    <definedName name="JurisNumber">[11]Variables!$AL$15</definedName>
    <definedName name="JurisTitle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[31]Variables!$B$7</definedName>
    <definedName name="LastCell">#REF!</definedName>
    <definedName name="limcount" hidden="1">1</definedName>
    <definedName name="LinkCos">'[5]JAM Download'!$I$4</definedName>
    <definedName name="ListOffset">1</definedName>
    <definedName name="LITTLE_MTN_COMB">#REF!</definedName>
    <definedName name="LITTLE_MTN_GAS">#REF!</definedName>
    <definedName name="LOAD">#REF!</definedName>
    <definedName name="Low_Plan">#REF!</definedName>
    <definedName name="MAR">[1]Jan!#REF!</definedName>
    <definedName name="Marg_Tax_Rate">'[32]Multipliers Input'!$Y$4</definedName>
    <definedName name="Master" hidden="1">{#N/A,#N/A,FALSE,"Actual";#N/A,#N/A,FALSE,"Normalized";#N/A,#N/A,FALSE,"Electric Actual";#N/A,#N/A,FALSE,"Electric Normalized"}</definedName>
    <definedName name="MAY">[1]Jan!#REF!</definedName>
    <definedName name="MD_High1">'[33]Master Data'!$A$2</definedName>
    <definedName name="MD_Low1">'[33]Master Data'!$D$28</definedName>
    <definedName name="MEN">[1]Jan!#REF!</definedName>
    <definedName name="Mill">#REF!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'[34]DSM Output'!$AL$1:$AM$12</definedName>
    <definedName name="Months">[14]NPC!$F$3:$Q$3</definedName>
    <definedName name="monthtotals">'[34]DSM Output'!$M$38:$X$38</definedName>
    <definedName name="MSPAverageInput">[8]Inputs!#REF!</definedName>
    <definedName name="MSPYearEndInput">[8]Inputs!#REF!</definedName>
    <definedName name="MTAllocMethod">#REF!</definedName>
    <definedName name="MTRateBase">#REF!</definedName>
    <definedName name="MWh">#REF!</definedName>
    <definedName name="NameAverageFuelCost">#REF!</definedName>
    <definedName name="NameBurn">[14]NPC!$C$590:$C$614</definedName>
    <definedName name="NameCost">#REF!</definedName>
    <definedName name="NameECDQF_Exp">'[26](3.1) Base NPC UE264 ORTAM2014'!#REF!</definedName>
    <definedName name="NameECDQF_MWh">'[26](3.1) Base NPC UE264 ORTAM2014'!#REF!</definedName>
    <definedName name="NameFactor">#REF!</definedName>
    <definedName name="NameMill">#REF!</definedName>
    <definedName name="NameMMBtu">#REF!</definedName>
    <definedName name="NameMWh">#REF!</definedName>
    <definedName name="NameMWhTotal">"NPC!$A$277:$A$559"</definedName>
    <definedName name="NamePeak">#REF!</definedName>
    <definedName name="NAUGHTON_COAL">#REF!</definedName>
    <definedName name="NAUGHTON_OIL">#REF!</definedName>
    <definedName name="Net_Operating_Income" localSheetId="0">#REF!</definedName>
    <definedName name="Net_Operating_Income">#REF!</definedName>
    <definedName name="NetToGross">#REF!</definedName>
    <definedName name="NEWMO1">[1]Jan!#REF!</definedName>
    <definedName name="NEWMO2">[1]Jan!#REF!</definedName>
    <definedName name="NEWMONTH">[1]Jan!#REF!</definedName>
    <definedName name="NormalizedFedTaxExp">[9]Utah!#REF!</definedName>
    <definedName name="NormalizedOMExp">[9]Utah!#REF!</definedName>
    <definedName name="NormalizedState">[9]Utah!#REF!</definedName>
    <definedName name="NormalizedStateTaxExp">[9]Utah!#REF!</definedName>
    <definedName name="NormalizedTOIExp">[9]Utah!#REF!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FPC_Date">[35]VDOC!$O$4</definedName>
    <definedName name="OH">[5]Inputs!$D$24</definedName>
    <definedName name="OIL_RECEIVED">#REF!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EX_High1">'[36]Master Data'!$P$2</definedName>
    <definedName name="OMEX_Low1">'[36]Master Data'!$P$36</definedName>
    <definedName name="OMEX_Low2">'[36]Master Data'!$S$36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Page110">#REF!</definedName>
    <definedName name="Page111">#REF!</definedName>
    <definedName name="Page112">#REF!</definedName>
    <definedName name="Page113">#REF!</definedName>
    <definedName name="Page114">#REF!</definedName>
    <definedName name="Page115">#REF!</definedName>
    <definedName name="Page116">#REF!</definedName>
    <definedName name="Page117">#REF!</definedName>
    <definedName name="Page118">#REF!</definedName>
    <definedName name="Page119">#REF!</definedName>
    <definedName name="Page120">#REF!</definedName>
    <definedName name="Page121">#REF!</definedName>
    <definedName name="Page122">#REF!</definedName>
    <definedName name="Page123">#REF!</definedName>
    <definedName name="page63">'[5]Energy Factor'!#REF!</definedName>
    <definedName name="page64">'[5]Energy Factor'!#REF!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cent_Common" localSheetId="0">#REF!</definedName>
    <definedName name="Percent_Common">#REF!</definedName>
    <definedName name="Period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lanned_Outage">'[37]Source - Planned Outages'!$B$2:$F$46</definedName>
    <definedName name="pref">[9]Utah!#REF!</definedName>
    <definedName name="pref_cost">[9]Utah!#REF!</definedName>
    <definedName name="PrefCost">#REF!</definedName>
    <definedName name="Pretax_ror">[9]Utah!#REF!</definedName>
    <definedName name="PricingInfo" localSheetId="0" hidden="1">[38]Inputs!#REF!</definedName>
    <definedName name="PricingInfo" hidden="1">[38]Inputs!#REF!</definedName>
    <definedName name="_xlnm.Print_Area" localSheetId="3">'Non-IRP Costs'!$A$1:$F$37</definedName>
    <definedName name="_xlnm.Print_Area" localSheetId="0">'Revenue Requirement'!$B$1:$F$36</definedName>
    <definedName name="Print_Area_MI">#REF!</definedName>
    <definedName name="Print_Area_MIA">#REF!</definedName>
    <definedName name="_xlnm.Print_Titles">#REF!</definedName>
    <definedName name="Print_Titles_MI">#REF!</definedName>
    <definedName name="Print_Titles_MIA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PSATable">[14]Hermiston!$A$32:$E$57</definedName>
    <definedName name="ptc">[32]Main!$D$111</definedName>
    <definedName name="PTC_Credit">[32]Main!$D$108</definedName>
    <definedName name="ptc_date">[32]Main!$D$113</definedName>
    <definedName name="ptc_esc">[32]Main!$D$112</definedName>
    <definedName name="ptc_start_date">[32]Main!$D$114</definedName>
    <definedName name="ptc_yr">[32]Main!$D$109</definedName>
    <definedName name="RAMP_LOSS">'[39]X Source - Ramp Losses'!$E$4:$F$28</definedName>
    <definedName name="RampLossMonthlyDemand">'[40]Source - Ramp Losses'!$O$46:$P$57</definedName>
    <definedName name="RANGE_NAMES">#REF!</definedName>
    <definedName name="Rangename2">#REF!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[9]Utah!#REF!</definedName>
    <definedName name="ReportAdjData">#REF!</definedName>
    <definedName name="Repower_Info">'[41]Repower Info'!$A$5:$AD$23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_TEMPLE_GAS">#REF!</definedName>
    <definedName name="S_TEMPLE_OIL">#REF!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"45G0Y9HKM7XU88W4C0LM2V28B"</definedName>
    <definedName name="SECOND">[1]Jan!#REF!</definedName>
    <definedName name="SEP">[1]Jan!#REF!</definedName>
    <definedName name="SettingAlloc">#REF!</definedName>
    <definedName name="SettingRB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ippw" hidden="1">{#N/A,#N/A,FALSE,"Actual";#N/A,#N/A,FALSE,"Normalized";#N/A,#N/A,FALSE,"Electric Actual";#N/A,#N/A,FALSE,"Electric Normalized"}</definedName>
    <definedName name="SSMonthlyDemand">'[40]Source - Station Use'!$H$66:$H$77</definedName>
    <definedName name="ST_Bottom1">#REF!</definedName>
    <definedName name="ST_Top1">#REF!</definedName>
    <definedName name="ST_Top2">#REF!</definedName>
    <definedName name="ST_Top3">[12]Main!#REF!</definedName>
    <definedName name="standard1" hidden="1">{"YTD-Total",#N/A,FALSE,"Provision"}</definedName>
    <definedName name="START">[1]Jan!#REF!</definedName>
    <definedName name="Start_Date">[42]Prices!$C$2</definedName>
    <definedName name="StartMWh">#REF!</definedName>
    <definedName name="StartTheMill">#REF!</definedName>
    <definedName name="StartTheRack">#REF!</definedName>
    <definedName name="State">[5]Inputs!$C$5</definedName>
    <definedName name="StateTax">[9]Utah!#REF!</definedName>
    <definedName name="SumAdjContract">[9]Utah!#REF!</definedName>
    <definedName name="SumAdjDepr">[9]Utah!#REF!</definedName>
    <definedName name="SumAdjMisc1">[9]Utah!#REF!</definedName>
    <definedName name="SumAdjMisc2">[9]Utah!#REF!</definedName>
    <definedName name="SumAdjNPC">[9]Utah!#REF!</definedName>
    <definedName name="SumAdjOM">[9]Utah!#REF!</definedName>
    <definedName name="SumAdjOther">[9]Utah!#REF!</definedName>
    <definedName name="SumAdjRB">[9]Utah!#REF!</definedName>
    <definedName name="SumAdjRev">[9]Utah!#REF!</definedName>
    <definedName name="SumAdjTax">[9]Utah!#REF!</definedName>
    <definedName name="SUMMARY">#REF!</definedName>
    <definedName name="SUMMARY23">[9]Utah!#REF!</definedName>
    <definedName name="SUMMARY3">[9]Utah!#REF!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">#REF!</definedName>
    <definedName name="T1_Print">#REF!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_Print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[9]Utah!#REF!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_Print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[9]Utah!#REF!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'[43]Allocation FY2005'!#REF!</definedName>
    <definedName name="table2">'[43]Allocation FY2005'!#REF!</definedName>
    <definedName name="table3">'[43]Allocation FY2004'!#REF!</definedName>
    <definedName name="table4">'[43]Allocation FY2004'!#REF!</definedName>
    <definedName name="tableb">#REF!</definedName>
    <definedName name="tablec">#REF!</definedName>
    <definedName name="tablex">#REF!</definedName>
    <definedName name="tabley">#REF!</definedName>
    <definedName name="TargetROR">[5]Inputs!$L$6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[9]Utah!#REF!</definedName>
    <definedName name="TaxTypeCheck">#REF!</definedName>
    <definedName name="TC_Net_Rate_Base" localSheetId="0">#REF!</definedName>
    <definedName name="TC_Net_Rate_Base">#REF!</definedName>
    <definedName name="TC_Operating_Rev_For_Return" localSheetId="0">#REF!</definedName>
    <definedName name="TC_Operating_Rev_For_Return">#REF!</definedName>
    <definedName name="Test_COS">'[5]Hot Sheet'!$F$120</definedName>
    <definedName name="TEST0">#REF!</definedName>
    <definedName name="TEST1">#REF!</definedName>
    <definedName name="TEST2">'[44]2007 - 2009 Detail'!#REF!</definedName>
    <definedName name="TESTHKEY">#REF!</definedName>
    <definedName name="TESTKEYS">#REF!</definedName>
    <definedName name="TestPeriod">[5]Inputs!$C$6</definedName>
    <definedName name="TESTVKEY">#REF!</definedName>
    <definedName name="ThreeFactorElectric">#REF!</definedName>
    <definedName name="TIMAAVGRBOR">#REF!</definedName>
    <definedName name="Top">#REF!</definedName>
    <definedName name="TotalRateBase">'[5]G+T+D+R+M'!$H$58</definedName>
    <definedName name="TotTaxRate">[5]Inputs!$H$17</definedName>
    <definedName name="TransRate">'[45]Exh 64 (Trans)'!$B$6</definedName>
    <definedName name="Type1Adj">[9]Utah!#REF!</definedName>
    <definedName name="Type1AdjTax">[9]Utah!#REF!</definedName>
    <definedName name="Type2Adj">[9]Utah!#REF!</definedName>
    <definedName name="Type2AdjTax">[9]Utah!#REF!</definedName>
    <definedName name="Type3Adj">[9]Utah!#REF!</definedName>
    <definedName name="Type3AdjTax">[9]Utah!#REF!</definedName>
    <definedName name="UAACT550SGW">[5]FuncStudy!$Y$405</definedName>
    <definedName name="UAACT554SGW">[5]FuncStudy!$Y$427</definedName>
    <definedName name="UAcct103">[5]FuncStudy!$Y$1315</definedName>
    <definedName name="UAcct105S">[5]FuncStudy!$Y$1673</definedName>
    <definedName name="UAcct105SEU">[5]FuncStudy!$Y$1677</definedName>
    <definedName name="UAcct105SGG">[5]FuncStudy!$Y$1678</definedName>
    <definedName name="UAcct105SGP1">[5]FuncStudy!$Y$1674</definedName>
    <definedName name="UAcct105SGP2">[5]FuncStudy!$Y$1676</definedName>
    <definedName name="UAcct105SGT">[5]FuncStudy!$Y$1675</definedName>
    <definedName name="UAcct1081390">[5]FuncStudy!$Y$2099</definedName>
    <definedName name="UAcct1081390Rcl">[5]FuncStudy!$Y$2098</definedName>
    <definedName name="UAcct1081399">[5]FuncStudy!$Y$2107</definedName>
    <definedName name="UAcct1081399Rcl">[5]FuncStudy!$Y$2106</definedName>
    <definedName name="UAcct108360">[5]FuncStudy!$Y$2006</definedName>
    <definedName name="UAcct108361">[5]FuncStudy!$Y$2010</definedName>
    <definedName name="UAcct108362">[5]FuncStudy!$Y$2014</definedName>
    <definedName name="UAcct108364">[5]FuncStudy!$Y$2018</definedName>
    <definedName name="UAcct108365">[5]FuncStudy!$Y$2022</definedName>
    <definedName name="UAcct108366">[5]FuncStudy!$Y$2026</definedName>
    <definedName name="UAcct108367">[5]FuncStudy!$Y$2030</definedName>
    <definedName name="UAcct108368">[5]FuncStudy!$Y$2034</definedName>
    <definedName name="UAcct108369">[5]FuncStudy!$Y$2038</definedName>
    <definedName name="UAcct108370">[5]FuncStudy!$Y$2042</definedName>
    <definedName name="UAcct108371">[5]FuncStudy!$Y$2046</definedName>
    <definedName name="UAcct108372">[5]FuncStudy!$Y$2050</definedName>
    <definedName name="UAcct108373">[5]FuncStudy!$Y$2054</definedName>
    <definedName name="UAcct108D">[5]FuncStudy!$Y$2066</definedName>
    <definedName name="UAcct108D00">[5]FuncStudy!$Y$2058</definedName>
    <definedName name="UAcct108Ds">[5]FuncStudy!$Y$2062</definedName>
    <definedName name="UAcct108Ep">[5]FuncStudy!$Y$1988</definedName>
    <definedName name="UAcct108Gpcn">[5]FuncStudy!$Y$2076</definedName>
    <definedName name="UAcct108Gps">[5]FuncStudy!$Y$2072</definedName>
    <definedName name="UAcct108Gpse">[5]FuncStudy!$Y$2078</definedName>
    <definedName name="UAcct108Gpsg">[5]FuncStudy!$Y$2075</definedName>
    <definedName name="UAcct108Gpsgp">[5]FuncStudy!$Y$2073</definedName>
    <definedName name="UAcct108Gpsgu">[5]FuncStudy!$Y$2074</definedName>
    <definedName name="UAcct108Gpso">[5]FuncStudy!$Y$2077</definedName>
    <definedName name="UACCT108GPSSGCH">[5]FuncStudy!$Y$2080</definedName>
    <definedName name="UACCT108GPSSGCT">[5]FuncStudy!$Y$2079</definedName>
    <definedName name="UAcct108Hp">[5]FuncStudy!$Y$1975</definedName>
    <definedName name="UAcct108Mp">[5]FuncStudy!$Y$2092</definedName>
    <definedName name="UAcct108Np">[5]FuncStudy!$Y$1968</definedName>
    <definedName name="UAcct108Op">[5]FuncStudy!$Y$1983</definedName>
    <definedName name="UAcct108Opsgw">[5]FuncStudy!$Y$1980</definedName>
    <definedName name="UAcct108OPSSGCT">[5]FuncStudy!$Y$1982</definedName>
    <definedName name="UAcct108Sp">[5]FuncStudy!$Y$1962</definedName>
    <definedName name="uacct108spssgch">[5]FuncStudy!$Y$1961</definedName>
    <definedName name="UAcct108Tp">[5]FuncStudy!$Y$2002</definedName>
    <definedName name="UAcct111390">[5]FuncStudy!$Y$2159</definedName>
    <definedName name="UAcct111Clg">[5]FuncStudy!$Y$2128</definedName>
    <definedName name="UAcct111Clgcn">[5]FuncStudy!$Y$2124</definedName>
    <definedName name="UAcct111Clgsop">[5]FuncStudy!$Y$2127</definedName>
    <definedName name="UAcct111Clgsou">[5]FuncStudy!$Y$2126</definedName>
    <definedName name="UAcct111Clh">[5]FuncStudy!$Y$2134</definedName>
    <definedName name="UAcct111Cls">[5]FuncStudy!$Y$2119</definedName>
    <definedName name="UAcct111Ipcn">[5]FuncStudy!$Y$2143</definedName>
    <definedName name="UAcct111Ips">[5]FuncStudy!$Y$2138</definedName>
    <definedName name="UAcct111Ipse">[5]FuncStudy!$Y$2141</definedName>
    <definedName name="UAcct111Ipsg">[5]FuncStudy!$Y$2142</definedName>
    <definedName name="UAcct111Ipsgp">[5]FuncStudy!$Y$2139</definedName>
    <definedName name="UAcct111Ipsgu">[5]FuncStudy!$Y$2140</definedName>
    <definedName name="uacct111ipso">[5]FuncStudy!$Y$2146</definedName>
    <definedName name="UACCT111IPSSGCH">[5]FuncStudy!$Y$2145</definedName>
    <definedName name="UAcct114">[5]FuncStudy!$Y$1685</definedName>
    <definedName name="UAcct120">[5]FuncStudy!$Y$1689</definedName>
    <definedName name="UAcct124">[5]FuncStudy!$Y$1694</definedName>
    <definedName name="UAcct141">[5]FuncStudy!$Y$1834</definedName>
    <definedName name="UAcct151">[5]FuncStudy!$Y$1716</definedName>
    <definedName name="uacct151ssech">[5]FuncStudy!$Y$1715</definedName>
    <definedName name="UAcct154">[5]FuncStudy!$Y$1750</definedName>
    <definedName name="uacct154ssgch">[5]FuncStudy!$Y$1749</definedName>
    <definedName name="UAcct163">[5]FuncStudy!$Y$1755</definedName>
    <definedName name="UAcct165">[5]FuncStudy!$Y$1770</definedName>
    <definedName name="UAcct165Se">[5]FuncStudy!$Y$1768</definedName>
    <definedName name="UAcct182">[5]FuncStudy!$Y$1701</definedName>
    <definedName name="UAcct18222">[5]FuncStudy!$Y$1824</definedName>
    <definedName name="UAcct182M">[5]FuncStudy!$Y$1780</definedName>
    <definedName name="UAcct182MSSGCT">[5]FuncStudy!$Y$1778</definedName>
    <definedName name="UAcct186">[5]FuncStudy!$Y$1709</definedName>
    <definedName name="UAcct1869">[5]FuncStudy!$Y$1829</definedName>
    <definedName name="UAcct186M">[5]FuncStudy!$Y$1791</definedName>
    <definedName name="UAcct186Mse">[5]FuncStudy!$Y$1788</definedName>
    <definedName name="UAcct190">[5]FuncStudy!$Y$1902</definedName>
    <definedName name="UAcct190CN">[5]FuncStudy!$Y$1891</definedName>
    <definedName name="UAcct190Dop">[5]FuncStudy!$Y$1892</definedName>
    <definedName name="UACCT190IBT">[5]FuncStudy!$Y$1894</definedName>
    <definedName name="UACCT190SSGCT">[5]FuncStudy!$Y$1901</definedName>
    <definedName name="UACCT2281">[5]FuncStudy!$Y$1847</definedName>
    <definedName name="UAcct2282">[5]FuncStudy!$Y$1851</definedName>
    <definedName name="UAcct2283">[5]FuncStudy!$Y$1855</definedName>
    <definedName name="UAcct2283S">[5]FuncStudy!$Y$1859</definedName>
    <definedName name="UAcct22842">[5]FuncStudy!$Y$1868</definedName>
    <definedName name="UAcct235">[5]FuncStudy!$Y$1843</definedName>
    <definedName name="UAcct252">[5]FuncStudy!$Y$1876</definedName>
    <definedName name="UAcct25316">[5]FuncStudy!$Y$1724</definedName>
    <definedName name="UAcct25317">[5]FuncStudy!$Y$1728</definedName>
    <definedName name="UAcct25318">[5]FuncStudy!$Y$1760</definedName>
    <definedName name="UAcct25319">[5]FuncStudy!$Y$1732</definedName>
    <definedName name="UACCT25398">[5]FuncStudy!$Y$1880</definedName>
    <definedName name="UAcct25399">[5]FuncStudy!$Y$1887</definedName>
    <definedName name="UAcct254">[5]FuncStudy!$Y$1864</definedName>
    <definedName name="UACCT254SO">[5]FuncStudy!$Y$1863</definedName>
    <definedName name="UAcct255">[5]FuncStudy!$Y$1952</definedName>
    <definedName name="UAcct281">[5]FuncStudy!$Y$1908</definedName>
    <definedName name="UAcct282">[5]FuncStudy!$Y$1926</definedName>
    <definedName name="UAcct282So">[5]FuncStudy!$Y$1914</definedName>
    <definedName name="UAcct283">[5]FuncStudy!$Y$1939</definedName>
    <definedName name="UAcct283So">[5]FuncStudy!$Y$1932</definedName>
    <definedName name="UAcct301S">[5]FuncStudy!$Y$1636</definedName>
    <definedName name="UAcct301Sg">[5]FuncStudy!$Y$1638</definedName>
    <definedName name="UAcct301So">[5]FuncStudy!$Y$1637</definedName>
    <definedName name="UAcct302S">[5]FuncStudy!$Y$1641</definedName>
    <definedName name="UAcct302Sg">[5]FuncStudy!$Y$1642</definedName>
    <definedName name="UAcct302Sgp">[5]FuncStudy!$Y$1643</definedName>
    <definedName name="UAcct302Sgu">[5]FuncStudy!$Y$1644</definedName>
    <definedName name="UAcct303Cn">[5]FuncStudy!$Y$1652</definedName>
    <definedName name="UAcct303S">[5]FuncStudy!$Y$1648</definedName>
    <definedName name="UAcct303Se">[5]FuncStudy!$Y$1651</definedName>
    <definedName name="UAcct303Sg">[5]FuncStudy!$Y$1649</definedName>
    <definedName name="UAcct303So">[5]FuncStudy!$Y$1650</definedName>
    <definedName name="UACCT303SSGCT">[5]FuncStudy!$Y$1654</definedName>
    <definedName name="UAcct310">[5]FuncStudy!$Y$1151</definedName>
    <definedName name="uacct310ssgch">[5]FuncStudy!$Y$1150</definedName>
    <definedName name="UAcct311">[5]FuncStudy!$Y$1156</definedName>
    <definedName name="uacct311ssgch">[5]FuncStudy!$Y$1155</definedName>
    <definedName name="UAcct312">[5]FuncStudy!$Y$1161</definedName>
    <definedName name="uacct312ssgch">[5]FuncStudy!$Y$1160</definedName>
    <definedName name="UAcct314">[5]FuncStudy!$Y$1166</definedName>
    <definedName name="uacct314ssgch">[5]FuncStudy!$Y$1165</definedName>
    <definedName name="UAcct315">[5]FuncStudy!$Y$1171</definedName>
    <definedName name="uacct315ssgch">[5]FuncStudy!$Y$1170</definedName>
    <definedName name="UAcct316">[5]FuncStudy!$Y$1176</definedName>
    <definedName name="uacct316ssgch">[5]FuncStudy!$Y$1175</definedName>
    <definedName name="UAcct320">[5]FuncStudy!$Y$1188</definedName>
    <definedName name="UAcct321">[5]FuncStudy!$Y$1192</definedName>
    <definedName name="UAcct322">[5]FuncStudy!$Y$1196</definedName>
    <definedName name="UAcct323">[5]FuncStudy!$Y$1200</definedName>
    <definedName name="UAcct324">[5]FuncStudy!$Y$1204</definedName>
    <definedName name="UAcct325">[5]FuncStudy!$Y$1208</definedName>
    <definedName name="UAcct33">[5]FuncStudy!$Y$131</definedName>
    <definedName name="UAcct330">[5]FuncStudy!$Y$1221</definedName>
    <definedName name="UAcct331">[5]FuncStudy!$Y$1226</definedName>
    <definedName name="UAcct332">[5]FuncStudy!$Y$1231</definedName>
    <definedName name="UAcct333">[5]FuncStudy!$Y$1236</definedName>
    <definedName name="UAcct334">[5]FuncStudy!$Y$1241</definedName>
    <definedName name="UAcct335">[5]FuncStudy!$Y$1246</definedName>
    <definedName name="UAcct336">[5]FuncStudy!$Y$1251</definedName>
    <definedName name="UAcct340">[5]FuncStudy!$Y$1266</definedName>
    <definedName name="UAcct340Sgw">[5]FuncStudy!$Y$1264</definedName>
    <definedName name="UAcct341">[5]FuncStudy!$Y$1272</definedName>
    <definedName name="UACCT341SGW">[5]FuncStudy!$Y$1270</definedName>
    <definedName name="uacct341ssgct">[5]FuncStudy!$Y$1271</definedName>
    <definedName name="UAcct342">[5]FuncStudy!$Y$1277</definedName>
    <definedName name="uacct342ssgct">[5]FuncStudy!$Y$1276</definedName>
    <definedName name="UAcct343">[5]FuncStudy!$Y$1284</definedName>
    <definedName name="UAcct343Sgw">[5]FuncStudy!$Y$1282</definedName>
    <definedName name="uacct343sscct">[5]FuncStudy!$Y$1283</definedName>
    <definedName name="UAcct344">[5]FuncStudy!$Y$1291</definedName>
    <definedName name="UACCT344SGW">[5]FuncStudy!$Y$1289</definedName>
    <definedName name="uacct344ssgct">[5]FuncStudy!$Y$1290</definedName>
    <definedName name="UAcct345">[5]FuncStudy!$Y$1297</definedName>
    <definedName name="UACCT345SGW">[5]FuncStudy!$Y$1295</definedName>
    <definedName name="uacct345ssgct">[5]FuncStudy!$Y$1296</definedName>
    <definedName name="UAcct346">[5]FuncStudy!$Y$1303</definedName>
    <definedName name="UAcct346SGW">[5]FuncStudy!$Y$1301</definedName>
    <definedName name="UAcct350">[5]FuncStudy!$Y$1323</definedName>
    <definedName name="UAcct352">[5]FuncStudy!$Y$1330</definedName>
    <definedName name="UAcct353">[5]FuncStudy!$Y$1336</definedName>
    <definedName name="UAcct354">[5]FuncStudy!$Y$1342</definedName>
    <definedName name="UAcct355">[5]FuncStudy!$Y$1348</definedName>
    <definedName name="UAcct356">[5]FuncStudy!$Y$1354</definedName>
    <definedName name="UAcct357">[5]FuncStudy!$Y$1360</definedName>
    <definedName name="UAcct358">[5]FuncStudy!$Y$1366</definedName>
    <definedName name="UAcct359">[5]FuncStudy!$Y$1372</definedName>
    <definedName name="UAcct360">[5]FuncStudy!$Y$1388</definedName>
    <definedName name="UAcct361">[5]FuncStudy!$Y$1394</definedName>
    <definedName name="UAcct362">[5]FuncStudy!$Y$1400</definedName>
    <definedName name="UAcct368">[5]FuncStudy!$Y$1434</definedName>
    <definedName name="UAcct369">[5]FuncStudy!$Y$1441</definedName>
    <definedName name="UAcct370">[5]FuncStudy!$Y$1447</definedName>
    <definedName name="UAcct372A">[5]FuncStudy!$Y$1460</definedName>
    <definedName name="UAcct372Dp">[5]FuncStudy!$Y$1458</definedName>
    <definedName name="UAcct372Ds">[5]FuncStudy!$Y$1459</definedName>
    <definedName name="UAcct373">[5]FuncStudy!$Y$1467</definedName>
    <definedName name="UAcct389Cn">[5]FuncStudy!$Y$1482</definedName>
    <definedName name="UAcct389S">[5]FuncStudy!$Y$1481</definedName>
    <definedName name="UAcct389Sg">[5]FuncStudy!$Y$1484</definedName>
    <definedName name="UAcct389Sgu">[5]FuncStudy!$Y$1483</definedName>
    <definedName name="UAcct389So">[5]FuncStudy!$Y$1485</definedName>
    <definedName name="UAcct390Cn">[5]FuncStudy!$Y$1492</definedName>
    <definedName name="UACCT390LS">[5]FuncStudy!$Y$1601</definedName>
    <definedName name="UAcct390LSG">[5]FuncStudy!$Y$1602</definedName>
    <definedName name="UAcct390LSO">[5]FuncStudy!$Y$1603</definedName>
    <definedName name="UAcct390S">[5]FuncStudy!$Y$1489</definedName>
    <definedName name="UAcct390Sgp">[5]FuncStudy!$Y$1490</definedName>
    <definedName name="UAcct390Sgu">[5]FuncStudy!$Y$1491</definedName>
    <definedName name="UAcct390Sop">[5]FuncStudy!$Y$1493</definedName>
    <definedName name="UAcct390Sou">[5]FuncStudy!$Y$1494</definedName>
    <definedName name="UAcct391Cn">[5]FuncStudy!$Y$1501</definedName>
    <definedName name="UAcct391S">[5]FuncStudy!$Y$1498</definedName>
    <definedName name="UAcct391Se">[5]FuncStudy!$Y$1503</definedName>
    <definedName name="UAcct391Sg">[5]FuncStudy!$Y$1502</definedName>
    <definedName name="UAcct391Sgp">[5]FuncStudy!$Y$1499</definedName>
    <definedName name="UAcct391Sgu">[5]FuncStudy!$Y$1500</definedName>
    <definedName name="UAcct391So">[5]FuncStudy!$Y$1504</definedName>
    <definedName name="uacct391ssgch">[5]FuncStudy!$Y$1505</definedName>
    <definedName name="UACCT391SSGCT">[5]FuncStudy!$Y$1506</definedName>
    <definedName name="UAcct392Cn">[5]FuncStudy!$Y$1513</definedName>
    <definedName name="UAcct392L">[5]FuncStudy!$Y$1611</definedName>
    <definedName name="UACCT392LRCL">[5]FuncStudy!$F$1614</definedName>
    <definedName name="UAcct392S">[5]FuncStudy!$Y$1510</definedName>
    <definedName name="UAcct392Se">[5]FuncStudy!$Y$1515</definedName>
    <definedName name="UAcct392Sg">[5]FuncStudy!$Y$1512</definedName>
    <definedName name="UAcct392Sgp">[5]FuncStudy!$Y$1516</definedName>
    <definedName name="UAcct392Sgu">[5]FuncStudy!$Y$1514</definedName>
    <definedName name="UAcct392So">[5]FuncStudy!$Y$1511</definedName>
    <definedName name="uacct392ssgch">[5]FuncStudy!$Y$1517</definedName>
    <definedName name="uacct392ssgct">[5]FuncStudy!$Y$1518</definedName>
    <definedName name="UAcct393S">[5]FuncStudy!$Y$1522</definedName>
    <definedName name="UAcct393Sg">[5]FuncStudy!$Y$1526</definedName>
    <definedName name="UAcct393Sgp">[5]FuncStudy!$Y$1523</definedName>
    <definedName name="UAcct393Sgu">[5]FuncStudy!$Y$1524</definedName>
    <definedName name="UAcct393So">[5]FuncStudy!$Y$1525</definedName>
    <definedName name="uacct393ssgct">[5]FuncStudy!$Y$1527</definedName>
    <definedName name="UAcct394S">[5]FuncStudy!$Y$1531</definedName>
    <definedName name="UAcct394Se">[5]FuncStudy!$Y$1535</definedName>
    <definedName name="UAcct394Sg">[5]FuncStudy!$Y$1536</definedName>
    <definedName name="UAcct394Sgp">[5]FuncStudy!$Y$1532</definedName>
    <definedName name="UAcct394Sgu">[5]FuncStudy!$Y$1533</definedName>
    <definedName name="UAcct394So">[5]FuncStudy!$Y$1534</definedName>
    <definedName name="UACCT394SSGCH">[5]FuncStudy!$Y$1537</definedName>
    <definedName name="UACCT394SSGCT">[5]FuncStudy!$Y$1538</definedName>
    <definedName name="UAcct395S">[5]FuncStudy!$Y$1542</definedName>
    <definedName name="UAcct395Se">[5]FuncStudy!$Y$1546</definedName>
    <definedName name="UAcct395Sg">[5]FuncStudy!$Y$1547</definedName>
    <definedName name="UAcct395Sgp">[5]FuncStudy!$Y$1543</definedName>
    <definedName name="UAcct395Sgu">[5]FuncStudy!$Y$1544</definedName>
    <definedName name="UAcct395So">[5]FuncStudy!$Y$1545</definedName>
    <definedName name="UACCT395SSGCH">[5]FuncStudy!$Y$1548</definedName>
    <definedName name="UACCT395SSGCT">[5]FuncStudy!$Y$1549</definedName>
    <definedName name="UAcct396S">[5]FuncStudy!$Y$1553</definedName>
    <definedName name="UAcct396Se">[5]FuncStudy!$Y$1558</definedName>
    <definedName name="UAcct396Sg">[5]FuncStudy!$Y$1555</definedName>
    <definedName name="UAcct396Sgp">[5]FuncStudy!$Y$1554</definedName>
    <definedName name="UAcct396Sgu">[5]FuncStudy!$Y$1557</definedName>
    <definedName name="UAcct396So">[5]FuncStudy!$Y$1556</definedName>
    <definedName name="UACCT396SSGCH">[5]FuncStudy!$Y$1560</definedName>
    <definedName name="UACCT396SSGCT">[5]FuncStudy!$Y$1559</definedName>
    <definedName name="UAcct397Cn">[5]FuncStudy!$Y$1568</definedName>
    <definedName name="UAcct397S">[5]FuncStudy!$Y$1564</definedName>
    <definedName name="UAcct397Se">[5]FuncStudy!$Y$1570</definedName>
    <definedName name="UAcct397Sg">[5]FuncStudy!$Y$1569</definedName>
    <definedName name="UAcct397Sgp">[5]FuncStudy!$Y$1565</definedName>
    <definedName name="UAcct397Sgu">[5]FuncStudy!$Y$1566</definedName>
    <definedName name="UAcct397So">[5]FuncStudy!$Y$1567</definedName>
    <definedName name="UACCT397SSGCH">[5]FuncStudy!$Y$1571</definedName>
    <definedName name="UACCT397SSGCT">[5]FuncStudy!$Y$1572</definedName>
    <definedName name="UAcct398Cn">[5]FuncStudy!$Y$1579</definedName>
    <definedName name="UAcct398S">[5]FuncStudy!$Y$1576</definedName>
    <definedName name="UAcct398Se">[5]FuncStudy!$Y$1581</definedName>
    <definedName name="UAcct398Sg">[5]FuncStudy!$Y$1582</definedName>
    <definedName name="UAcct398Sgp">[5]FuncStudy!$Y$1577</definedName>
    <definedName name="UAcct398Sgu">[5]FuncStudy!$Y$1578</definedName>
    <definedName name="UAcct398So">[5]FuncStudy!$Y$1580</definedName>
    <definedName name="UACCT398SSGCT">[5]FuncStudy!$Y$1583</definedName>
    <definedName name="UAcct399">[5]FuncStudy!$Y$1590</definedName>
    <definedName name="UAcct399G">[5]FuncStudy!$Y$1631</definedName>
    <definedName name="UAcct399L">[5]FuncStudy!$Y$1594</definedName>
    <definedName name="UAcct399Lrcl">[5]FuncStudy!$Y$1596</definedName>
    <definedName name="UAcct403360">[5]FuncStudy!$Y$808</definedName>
    <definedName name="UAcct403361">[5]FuncStudy!$Y$809</definedName>
    <definedName name="UAcct403362">[5]FuncStudy!$Y$810</definedName>
    <definedName name="UAcct403364">[5]FuncStudy!$Y$811</definedName>
    <definedName name="UAcct403365">[5]FuncStudy!$Y$812</definedName>
    <definedName name="UAcct403366">[5]FuncStudy!$Y$813</definedName>
    <definedName name="UAcct403367">[5]FuncStudy!$Y$814</definedName>
    <definedName name="UAcct403368">[5]FuncStudy!$Y$815</definedName>
    <definedName name="UAcct403369">[5]FuncStudy!$Y$816</definedName>
    <definedName name="UAcct403370">[5]FuncStudy!$Y$817</definedName>
    <definedName name="UAcct403371">[5]FuncStudy!$Y$818</definedName>
    <definedName name="UAcct403372">[5]FuncStudy!$Y$819</definedName>
    <definedName name="UAcct403373">[5]FuncStudy!$Y$820</definedName>
    <definedName name="UAcct403Ep">[5]FuncStudy!$Y$846</definedName>
    <definedName name="UAcct403Gpcn">[5]FuncStudy!$Y$828</definedName>
    <definedName name="UAcct403Gps">[5]FuncStudy!$Y$824</definedName>
    <definedName name="UAcct403Gpseu">[5]FuncStudy!$Y$827</definedName>
    <definedName name="UAcct403Gpsg">[5]FuncStudy!$Y$829</definedName>
    <definedName name="UAcct403Gpsgp">[5]FuncStudy!$Y$825</definedName>
    <definedName name="UAcct403Gpsgu">[5]FuncStudy!$Y$826</definedName>
    <definedName name="UAcct403Gpso">[5]FuncStudy!$Y$830</definedName>
    <definedName name="uacct403gpssgch">[5]FuncStudy!$Y$832</definedName>
    <definedName name="UACCT403GPSSGCT">[5]FuncStudy!$Y$831</definedName>
    <definedName name="UAcct403Gv0">[5]FuncStudy!$Y$837</definedName>
    <definedName name="UAcct403Hp">[5]FuncStudy!$Y$792</definedName>
    <definedName name="UAcct403Mp">[5]FuncStudy!$Y$841</definedName>
    <definedName name="UAcct403Np">[5]FuncStudy!$Y$787</definedName>
    <definedName name="UAcct403Op">[5]FuncStudy!$Y$799</definedName>
    <definedName name="UAcct403Opsgu">[5]FuncStudy!$Y$796</definedName>
    <definedName name="uacct403opssgct">[5]FuncStudy!$Y$797</definedName>
    <definedName name="uacct403sgw">[5]FuncStudy!$Y$798</definedName>
    <definedName name="uacct403spdgp">[5]FuncStudy!$Y$779</definedName>
    <definedName name="uacct403spdgu">[5]FuncStudy!$Y$780</definedName>
    <definedName name="uacct403spsg">[5]FuncStudy!$Y$781</definedName>
    <definedName name="uacct403ssgch">[5]FuncStudy!$Y$782</definedName>
    <definedName name="UAcct403Tp">[5]FuncStudy!$Y$805</definedName>
    <definedName name="UAcct404330">[5]FuncStudy!$Y$880</definedName>
    <definedName name="UAcct404Clg">[5]FuncStudy!$Y$857</definedName>
    <definedName name="UAcct404Clgsop">[5]FuncStudy!$Y$855</definedName>
    <definedName name="UAcct404Clgsou">[5]FuncStudy!$Y$853</definedName>
    <definedName name="UAcct404Cls">[5]FuncStudy!$Y$861</definedName>
    <definedName name="UAcct404Ipcn">[5]FuncStudy!$Y$867</definedName>
    <definedName name="UACCT404IPDGU">[5]FuncStudy!$Y$869</definedName>
    <definedName name="UAcct404Ips">[5]FuncStudy!$Y$864</definedName>
    <definedName name="UAcct404Ipse">[5]FuncStudy!$Y$865</definedName>
    <definedName name="UACCT404IPSGP">[5]FuncStudy!$Y$868</definedName>
    <definedName name="UAcct404Ipso">[5]FuncStudy!$Y$866</definedName>
    <definedName name="UACCT404IPSSGCH">[5]FuncStudy!$Y$870</definedName>
    <definedName name="UAcct404O">[5]FuncStudy!$Y$875</definedName>
    <definedName name="UAcct405">[5]FuncStudy!$Y$888</definedName>
    <definedName name="UAcct406">[5]FuncStudy!$Y$894</definedName>
    <definedName name="UAcct407">[5]FuncStudy!$Y$903</definedName>
    <definedName name="UAcct408">[5]FuncStudy!$Y$916</definedName>
    <definedName name="UAcct408S">[5]FuncStudy!$Y$908</definedName>
    <definedName name="UAcct40910FITOther">[5]FuncStudy!$Y$1135</definedName>
    <definedName name="UAcct40910FitPMI">[5]FuncStudy!$Y$1133</definedName>
    <definedName name="UAcct40910FITPTC">[5]FuncStudy!$Y$1134</definedName>
    <definedName name="UAcct40910FITSitus">[5]FuncStudy!$Y$1136</definedName>
    <definedName name="UAcct40911Dgu">[5]FuncStudy!$Y$1103</definedName>
    <definedName name="UAcct40911S">[5]FuncStudy!$Y$1101</definedName>
    <definedName name="UAcct41010">[5]FuncStudy!$Y$977</definedName>
    <definedName name="UAcct41020">[5]FuncStudy!$Y$992</definedName>
    <definedName name="UAcct41111">[5]FuncStudy!$Y$1026</definedName>
    <definedName name="UAcct41120">[5]FuncStudy!$Y$1011</definedName>
    <definedName name="UAcct41140">[5]FuncStudy!$Y$921</definedName>
    <definedName name="UAcct41141">[5]FuncStudy!$Y$926</definedName>
    <definedName name="UAcct41160">[5]FuncStudy!$Y$177</definedName>
    <definedName name="UAcct41170">[5]FuncStudy!$Y$182</definedName>
    <definedName name="UAcct4118">[5]FuncStudy!$Y$186</definedName>
    <definedName name="UAcct41181">[5]FuncStudy!$Y$189</definedName>
    <definedName name="UAcct4194">[5]FuncStudy!$Y$193</definedName>
    <definedName name="UAcct419Doth">[5]FuncStudy!$Y$957</definedName>
    <definedName name="UAcct421">[5]FuncStudy!$Y$202</definedName>
    <definedName name="UAcct4311">[5]FuncStudy!$Y$209</definedName>
    <definedName name="UAcct442Se">[5]FuncStudy!$Y$100</definedName>
    <definedName name="UAcct442Sg">[5]FuncStudy!$Y$101</definedName>
    <definedName name="UAcct447">[5]FuncStudy!$Y$125</definedName>
    <definedName name="UAcct447S">[5]FuncStudy!$Y$121</definedName>
    <definedName name="UAcct447Se">[5]FuncStudy!$Y$124</definedName>
    <definedName name="UAcct448S">[5]FuncStudy!$Y$114</definedName>
    <definedName name="UAcct448So">[5]FuncStudy!$Y$115</definedName>
    <definedName name="UAcct449">[5]FuncStudy!$Y$130</definedName>
    <definedName name="UAcct450">[5]FuncStudy!$Y$140</definedName>
    <definedName name="UAcct450S">[5]FuncStudy!$Y$138</definedName>
    <definedName name="UAcct450So">[5]FuncStudy!$Y$139</definedName>
    <definedName name="UAcct451S">[5]FuncStudy!$Y$143</definedName>
    <definedName name="UAcct451Sg">[5]FuncStudy!$Y$144</definedName>
    <definedName name="UAcct451So">[5]FuncStudy!$Y$145</definedName>
    <definedName name="UAcct453">[5]FuncStudy!$Y$150</definedName>
    <definedName name="UAcct454">[5]FuncStudy!$Y$156</definedName>
    <definedName name="UAcct454S">[5]FuncStudy!$Y$153</definedName>
    <definedName name="UAcct454Sg">[5]FuncStudy!$Y$154</definedName>
    <definedName name="UAcct454So">[5]FuncStudy!$Y$155</definedName>
    <definedName name="UAcct456">[5]FuncStudy!$Y$164</definedName>
    <definedName name="UAcct456Cn">[5]FuncStudy!$Y$160</definedName>
    <definedName name="UAcct456S">[5]FuncStudy!$Y$159</definedName>
    <definedName name="UAcct456Se">[5]FuncStudy!$Y$161</definedName>
    <definedName name="UAcct500">[5]FuncStudy!$Y$225</definedName>
    <definedName name="UACCT500SSGCH">[5]FuncStudy!$Y$224</definedName>
    <definedName name="UAcct501">[5]FuncStudy!$Y$233</definedName>
    <definedName name="UAcct501Se">[5]FuncStudy!$Y$228</definedName>
    <definedName name="UACCT501SENNPC">[5]FuncStudy!$Y$229</definedName>
    <definedName name="uacct501ssech">[5]FuncStudy!$Y$232</definedName>
    <definedName name="UACCT501SSECHNNPC">[5]FuncStudy!$Y$231</definedName>
    <definedName name="uacct501ssect">[5]FuncStudy!$Y$230</definedName>
    <definedName name="UAcct502">[5]FuncStudy!$Y$238</definedName>
    <definedName name="uacct502snpps">[5]FuncStudy!$Y$236</definedName>
    <definedName name="uacct502ssgch">[5]FuncStudy!$Y$237</definedName>
    <definedName name="UAcct503">[5]FuncStudy!$Y$243</definedName>
    <definedName name="UAcct503Se">[5]FuncStudy!$Y$241</definedName>
    <definedName name="UACCT503SENNPC">[5]FuncStudy!$Y$242</definedName>
    <definedName name="UAcct505">[5]FuncStudy!$Y$248</definedName>
    <definedName name="uacct505snpps">[5]FuncStudy!$Y$246</definedName>
    <definedName name="uacct505ssgch">[5]FuncStudy!$Y$247</definedName>
    <definedName name="UAcct506">[5]FuncStudy!$Y$254</definedName>
    <definedName name="UAcct506Se">[5]FuncStudy!$Y$252</definedName>
    <definedName name="uacct506snpps">[5]FuncStudy!$Y$251</definedName>
    <definedName name="uacct506ssgch">[5]FuncStudy!$Y$253</definedName>
    <definedName name="UAcct507">[5]FuncStudy!$Y$259</definedName>
    <definedName name="uacct507ssgch">[5]FuncStudy!$Y$258</definedName>
    <definedName name="UAcct510">[5]FuncStudy!$Y$264</definedName>
    <definedName name="uacct510ssgch">[5]FuncStudy!$Y$263</definedName>
    <definedName name="UAcct511">[5]FuncStudy!$Y$269</definedName>
    <definedName name="uacct511ssgch">[5]FuncStudy!$Y$268</definedName>
    <definedName name="UAcct512">[5]FuncStudy!$Y$274</definedName>
    <definedName name="uacct512ssgch">[5]FuncStudy!$Y$273</definedName>
    <definedName name="UAcct513">[5]FuncStudy!$Y$279</definedName>
    <definedName name="uacct513ssgch">[5]FuncStudy!$Y$278</definedName>
    <definedName name="UAcct514">[5]FuncStudy!$Y$284</definedName>
    <definedName name="uacct514ssgch">[5]FuncStudy!$Y$283</definedName>
    <definedName name="UAcct517">[5]FuncStudy!$Y$290</definedName>
    <definedName name="UAcct518">[5]FuncStudy!$Y$294</definedName>
    <definedName name="UAcct519">[5]FuncStudy!$Y$299</definedName>
    <definedName name="UAcct520">[5]FuncStudy!$Y$303</definedName>
    <definedName name="UAcct523">[5]FuncStudy!$Y$307</definedName>
    <definedName name="UAcct524">[5]FuncStudy!$Y$311</definedName>
    <definedName name="UAcct528">[5]FuncStudy!$Y$315</definedName>
    <definedName name="UAcct529">[5]FuncStudy!$Y$319</definedName>
    <definedName name="UAcct530">[5]FuncStudy!$Y$323</definedName>
    <definedName name="UAcct531">[5]FuncStudy!$Y$327</definedName>
    <definedName name="UAcct532">[5]FuncStudy!$Y$331</definedName>
    <definedName name="UAcct535">[5]FuncStudy!$Y$338</definedName>
    <definedName name="UAcct536">[5]FuncStudy!$Y$342</definedName>
    <definedName name="UAcct537">[5]FuncStudy!$Y$346</definedName>
    <definedName name="UAcct538">[5]FuncStudy!$Y$350</definedName>
    <definedName name="UAcct539">[5]FuncStudy!$Y$354</definedName>
    <definedName name="UAcct540">[5]FuncStudy!$Y$358</definedName>
    <definedName name="UAcct541">[5]FuncStudy!$Y$362</definedName>
    <definedName name="UAcct542">[5]FuncStudy!$Y$366</definedName>
    <definedName name="UAcct543">[5]FuncStudy!$Y$370</definedName>
    <definedName name="UAcct544">[5]FuncStudy!$Y$374</definedName>
    <definedName name="UAcct545">[5]FuncStudy!$Y$378</definedName>
    <definedName name="UAcct546">[5]FuncStudy!$Y$385</definedName>
    <definedName name="UAcct547Se">[5]FuncStudy!$Y$388</definedName>
    <definedName name="UACCT547SSECT">[5]FuncStudy!$Y$389</definedName>
    <definedName name="UAcct548">[5]FuncStudy!$Y$395</definedName>
    <definedName name="uacct548ssgct">[5]FuncStudy!$Y$394</definedName>
    <definedName name="UAcct549">[5]FuncStudy!$Y$400</definedName>
    <definedName name="UAcct549sg">[5]FuncStudy!$Y$398</definedName>
    <definedName name="uacct550">[5]FuncStudy!$Y$406</definedName>
    <definedName name="UACCT550sg">[5]FuncStudy!$Y$404</definedName>
    <definedName name="UAcct551">[5]FuncStudy!$Y$410</definedName>
    <definedName name="UAcct552">[5]FuncStudy!$Y$415</definedName>
    <definedName name="UAcct553">[5]FuncStudy!$Y$422</definedName>
    <definedName name="UACCT553SSGCT">[5]FuncStudy!$Y$420</definedName>
    <definedName name="UAcct554">[5]FuncStudy!$Y$428</definedName>
    <definedName name="UAcct554SSCT">[5]FuncStudy!$Y$426</definedName>
    <definedName name="uacct555dgp">[5]FuncStudy!$Y$437</definedName>
    <definedName name="UAcct555Dgu">[5]FuncStudy!$Y$434</definedName>
    <definedName name="UAcct555S">[5]FuncStudy!$Y$433</definedName>
    <definedName name="UAcct555Se">[5]FuncStudy!$Y$435</definedName>
    <definedName name="uacct555ssgp">[5]FuncStudy!$Y$436</definedName>
    <definedName name="UAcct556">[5]FuncStudy!$Y$442</definedName>
    <definedName name="UAcct557">[5]FuncStudy!$Y$451</definedName>
    <definedName name="UACCT557SSGCT">[5]FuncStudy!$Y$449</definedName>
    <definedName name="UAcct560">[5]FuncStudy!$Y$476</definedName>
    <definedName name="UAcct561">[5]FuncStudy!$Y$480</definedName>
    <definedName name="UAcct562">[5]FuncStudy!$Y$484</definedName>
    <definedName name="UAcct563">[5]FuncStudy!$Y$488</definedName>
    <definedName name="UAcct564">[5]FuncStudy!$Y$492</definedName>
    <definedName name="UAcct565">[5]FuncStudy!$Y$497</definedName>
    <definedName name="UAcct565Se">[5]FuncStudy!$Y$496</definedName>
    <definedName name="UAcct566">[5]FuncStudy!$Y$501</definedName>
    <definedName name="UAcct567">[5]FuncStudy!$Y$505</definedName>
    <definedName name="UAcct568">[5]FuncStudy!$Y$509</definedName>
    <definedName name="UAcct569">[5]FuncStudy!$Y$513</definedName>
    <definedName name="UAcct570">[5]FuncStudy!$Y$517</definedName>
    <definedName name="UAcct571">[5]FuncStudy!$Y$521</definedName>
    <definedName name="UAcct572">[5]FuncStudy!$Y$525</definedName>
    <definedName name="UAcct573">[5]FuncStudy!$Y$529</definedName>
    <definedName name="UAcct580">[5]FuncStudy!$Y$536</definedName>
    <definedName name="UAcct581">[5]FuncStudy!$Y$541</definedName>
    <definedName name="UAcct582">[5]FuncStudy!$Y$546</definedName>
    <definedName name="UAcct583">[5]FuncStudy!$Y$551</definedName>
    <definedName name="UAcct584">[5]FuncStudy!$Y$556</definedName>
    <definedName name="UAcct585">[5]FuncStudy!$Y$561</definedName>
    <definedName name="UAcct586">[5]FuncStudy!$Y$566</definedName>
    <definedName name="UAcct587">[5]FuncStudy!$Y$571</definedName>
    <definedName name="UAcct588">[5]FuncStudy!$Y$576</definedName>
    <definedName name="UAcct589">[5]FuncStudy!$Y$581</definedName>
    <definedName name="UAcct590">[5]FuncStudy!$Y$586</definedName>
    <definedName name="UAcct591">[5]FuncStudy!$Y$591</definedName>
    <definedName name="UAcct592">[5]FuncStudy!$Y$596</definedName>
    <definedName name="UAcct593">[5]FuncStudy!$Y$601</definedName>
    <definedName name="UAcct594">[5]FuncStudy!$Y$606</definedName>
    <definedName name="UAcct595">[5]FuncStudy!$Y$611</definedName>
    <definedName name="UAcct596">[5]FuncStudy!$Y$616</definedName>
    <definedName name="UAcct597">[5]FuncStudy!$Y$621</definedName>
    <definedName name="UAcct598">[5]FuncStudy!$Y$626</definedName>
    <definedName name="UAcct901">[5]FuncStudy!$Y$633</definedName>
    <definedName name="UAcct902">[5]FuncStudy!$Y$638</definedName>
    <definedName name="UAcct903">[5]FuncStudy!$Y$643</definedName>
    <definedName name="UAcct904">[5]FuncStudy!$Y$649</definedName>
    <definedName name="UAcct905">[5]FuncStudy!$Y$654</definedName>
    <definedName name="UAcct907">[5]FuncStudy!$Y$661</definedName>
    <definedName name="UAcct908">[5]FuncStudy!$Y$666</definedName>
    <definedName name="UAcct909">[5]FuncStudy!$Y$671</definedName>
    <definedName name="UAcct910">[5]FuncStudy!$Y$676</definedName>
    <definedName name="UAcct911">[5]FuncStudy!$Y$683</definedName>
    <definedName name="UAcct912">[5]FuncStudy!$Y$688</definedName>
    <definedName name="UAcct913">[5]FuncStudy!$Y$693</definedName>
    <definedName name="UAcct916">[5]FuncStudy!$Y$698</definedName>
    <definedName name="UAcct920">[5]FuncStudy!$Y$707</definedName>
    <definedName name="UAcct920Cn">[5]FuncStudy!$Y$705</definedName>
    <definedName name="UAcct921">[5]FuncStudy!$Y$713</definedName>
    <definedName name="UAcct921Cn">[5]FuncStudy!$Y$711</definedName>
    <definedName name="UAcct923">[5]FuncStudy!$Y$719</definedName>
    <definedName name="UAcct923Cn">[5]FuncStudy!$Y$717</definedName>
    <definedName name="UAcct924S">[5]FuncStudy!$Y$722</definedName>
    <definedName name="UACCT924SG">[5]FuncStudy!$Y$723</definedName>
    <definedName name="UAcct924SO">[5]FuncStudy!$Y$724</definedName>
    <definedName name="UAcct925">[5]FuncStudy!$Y$729</definedName>
    <definedName name="UAcct926">[5]FuncStudy!$Y$735</definedName>
    <definedName name="UAcct927">[5]FuncStudy!$Y$740</definedName>
    <definedName name="UAcct928">[5]FuncStudy!$Y$747</definedName>
    <definedName name="UAcct928RE">[5]FuncStudy!$Y$749</definedName>
    <definedName name="UAcct929">[5]FuncStudy!$Y$754</definedName>
    <definedName name="UACCT930cn">[5]FuncStudy!$Y$758</definedName>
    <definedName name="UAcct930S">[5]FuncStudy!$Y$757</definedName>
    <definedName name="UAcct930So">[5]FuncStudy!$Y$759</definedName>
    <definedName name="UAcct931">[5]FuncStudy!$Y$765</definedName>
    <definedName name="UAcct935">[5]FuncStudy!$Y$771</definedName>
    <definedName name="UAcctAGA">[5]FuncStudy!$Y$132</definedName>
    <definedName name="UAcctcwc">[5]FuncStudy!$Y$1798</definedName>
    <definedName name="UAcctd00">[5]FuncStudy!$Y$1471</definedName>
    <definedName name="UAcctdfad">[5]FuncStudy!$Y$214</definedName>
    <definedName name="UAcctdfap">[5]FuncStudy!$Y$212</definedName>
    <definedName name="UAcctdfat">[5]FuncStudy!$Y$213</definedName>
    <definedName name="UAcctds0">[5]FuncStudy!$Y$1475</definedName>
    <definedName name="UAcctfit">[5]FuncStudy!$Y$1142</definedName>
    <definedName name="UAcctg00">[5]FuncStudy!$Y$1623</definedName>
    <definedName name="UAccth00">[5]FuncStudy!$Y$1257</definedName>
    <definedName name="UAccti00">[5]FuncStudy!$Y$1665</definedName>
    <definedName name="UAcctn00">[5]FuncStudy!$Y$1213</definedName>
    <definedName name="UAccto00">[5]FuncStudy!$Y$1308</definedName>
    <definedName name="UAcctowc">[5]FuncStudy!$Y$1810</definedName>
    <definedName name="uacctowcssech">[5]FuncStudy!$Y$1809</definedName>
    <definedName name="UAccts00">[5]FuncStudy!$Y$1181</definedName>
    <definedName name="UAcctSchM">[5]FuncStudy!$Y$1120</definedName>
    <definedName name="UAcctsttax">[5]FuncStudy!$Y$1124</definedName>
    <definedName name="UAcctt00">[5]FuncStudy!$Y$1376</definedName>
    <definedName name="UACT553SGW">[5]FuncStudy!$Y$421</definedName>
    <definedName name="UnadjBegEnd">#REF!</definedName>
    <definedName name="UnadjYE">#REF!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SCHMAFS">[5]FuncStudy!$Y$1031</definedName>
    <definedName name="USCHMAFSE">[5]FuncStudy!$Y$1034</definedName>
    <definedName name="USCHMAFSG">[5]FuncStudy!$Y$1036</definedName>
    <definedName name="USCHMAFSNP">[5]FuncStudy!$Y$1032</definedName>
    <definedName name="USCHMAFSO">[5]FuncStudy!$Y$1033</definedName>
    <definedName name="USCHMAFTROJP">[5]FuncStudy!$Y$1035</definedName>
    <definedName name="USCHMAPBADDEBT">[5]FuncStudy!$Y$1045</definedName>
    <definedName name="USCHMAPS">[5]FuncStudy!$Y$1040</definedName>
    <definedName name="USCHMAPSE">[5]FuncStudy!$Y$1041</definedName>
    <definedName name="USCHMAPSG">[5]FuncStudy!$Y$1044</definedName>
    <definedName name="USCHMAPSNP">[5]FuncStudy!$Y$1042</definedName>
    <definedName name="USCHMAPSO">[5]FuncStudy!$Y$1043</definedName>
    <definedName name="USCHMATBADDEBT">[5]FuncStudy!$Y$1060</definedName>
    <definedName name="USCHMATCIAC">[5]FuncStudy!$Y$1051</definedName>
    <definedName name="USCHMATGPS">[5]FuncStudy!$Y$1057</definedName>
    <definedName name="USCHMATS">[5]FuncStudy!$Y$1049</definedName>
    <definedName name="USCHMATSCHMDEXP">[5]FuncStudy!$Y$1062</definedName>
    <definedName name="USCHMATSE">[5]FuncStudy!$Y$1055</definedName>
    <definedName name="USCHMATSG">[5]FuncStudy!$Y$1054</definedName>
    <definedName name="USCHMATSG2">[5]FuncStudy!$Y$1056</definedName>
    <definedName name="USCHMATSGCT">[5]FuncStudy!$Y$1050</definedName>
    <definedName name="USCHMATSNP">[5]FuncStudy!$Y$1052</definedName>
    <definedName name="USCHMATSNPD">[5]FuncStudy!$Y$1059</definedName>
    <definedName name="USCHMATSO">[5]FuncStudy!$Y$1058</definedName>
    <definedName name="USCHMATTAXDEPR">[5]FuncStudy!$Y$1061</definedName>
    <definedName name="USCHMATTROJD">[5]FuncStudy!$Y$1053</definedName>
    <definedName name="USCHMDFDGP">[5]FuncStudy!$Y$1069</definedName>
    <definedName name="USCHMDFDGU">[5]FuncStudy!$Y$1070</definedName>
    <definedName name="USCHMDFS">[5]FuncStudy!$Y$1068</definedName>
    <definedName name="USCHMDPIBT">[5]FuncStudy!$Y$1076</definedName>
    <definedName name="USCHMDPS">[5]FuncStudy!$Y$1073</definedName>
    <definedName name="USCHMDPSE">[5]FuncStudy!$Y$1074</definedName>
    <definedName name="USCHMDPSG">[5]FuncStudy!$Y$1077</definedName>
    <definedName name="USCHMDPSNP">[5]FuncStudy!$Y$1075</definedName>
    <definedName name="USCHMDPSO">[5]FuncStudy!$Y$1078</definedName>
    <definedName name="USCHMDTBADDEBT">[5]FuncStudy!$Y$1083</definedName>
    <definedName name="USCHMDTCN">[5]FuncStudy!$Y$1085</definedName>
    <definedName name="USCHMDTDGP">[5]FuncStudy!$Y$1087</definedName>
    <definedName name="USCHMDTGPS">[5]FuncStudy!$Y$1090</definedName>
    <definedName name="USCHMDTS">[5]FuncStudy!$Y$1082</definedName>
    <definedName name="USCHMDTSE">[5]FuncStudy!$Y$1088</definedName>
    <definedName name="USCHMDTSG">[5]FuncStudy!$Y$1089</definedName>
    <definedName name="USCHMDTSNP">[5]FuncStudy!$Y$1084</definedName>
    <definedName name="USCHMDTSNPD">[5]FuncStudy!$Y$1093</definedName>
    <definedName name="USCHMDTSO">[5]FuncStudy!$Y$1091</definedName>
    <definedName name="USCHMDTTAXDEPR">[5]FuncStudy!$Y$1092</definedName>
    <definedName name="USCHMDTTROJD">[5]FuncStudy!$Y$1086</definedName>
    <definedName name="UTAllocMethod">#REF!</definedName>
    <definedName name="UTGrossReceipts">#REF!</definedName>
    <definedName name="UTRateBase">#REF!</definedName>
    <definedName name="ValidAccount">[11]Variables!$AK$43:$AK$367</definedName>
    <definedName name="ValidFactor">#REF!</definedName>
    <definedName name="ValuationDate">'[46]Official Price'!$B$3</definedName>
    <definedName name="Version">#REF!</definedName>
    <definedName name="w" localSheetId="0" hidden="1">[2]Inputs!#REF!</definedName>
    <definedName name="w" hidden="1">[2]Inputs!#REF!</definedName>
    <definedName name="WAAllocMethod">#REF!</definedName>
    <definedName name="WACC" localSheetId="0">#REF!</definedName>
    <definedName name="WACC">#REF!</definedName>
    <definedName name="WARateBase">#REF!</definedName>
    <definedName name="WARevenueTax">#REF!</definedName>
    <definedName name="WC_Common" localSheetId="0">#REF!</definedName>
    <definedName name="WC_Common">#REF!</definedName>
    <definedName name="WC_Debt" localSheetId="0">#REF!</definedName>
    <definedName name="WC_Debt">#REF!</definedName>
    <definedName name="WC_Pref" localSheetId="0">#REF!</definedName>
    <definedName name="WC_Pref">#REF!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Sheet";#N/A,#N/A,FALSE,"T-Accounts";#N/A,#N/A,FALSE,"Expense Detail 10 01 to 3  02";#N/A,#N/A,FALSE,"Expense Detail 4 01 to 9 01";#N/A,#N/A,FALSE,"Three Factor % 3  2002"}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YEAllocMethod">#REF!</definedName>
    <definedName name="WYERateBase">#REF!</definedName>
    <definedName name="WYO_IND_GAS">#REF!</definedName>
    <definedName name="WYWAllocMethod">#REF!</definedName>
    <definedName name="WYWRateBase">#REF!</definedName>
    <definedName name="xxx">[47]Variables!$AK$2:$AL$12</definedName>
    <definedName name="y" hidden="1">'[4]DSM Output'!$B$21:$B$23</definedName>
    <definedName name="YearEndInput">[8]Inputs!$A$3:$D$1671</definedName>
    <definedName name="YEFactorCopy">#REF!</definedName>
    <definedName name="YEFactors">[11]Factors!$S$3:$AG$99</definedName>
    <definedName name="YTD">'[48]Actuals - Data Input'!#REF!</definedName>
    <definedName name="z" hidden="1">'[4]DSM Output'!$G$21:$G$23</definedName>
    <definedName name="Z_01844156_6462_4A28_9785_1A86F4D0C834_.wvu.PrintTitles" localSheetId="0" hidden="1">#REF!</definedName>
    <definedName name="Z_01844156_6462_4A28_9785_1A86F4D0C834_.wvu.PrintTitles" hidden="1">#REF!</definedName>
    <definedName name="ZA">'[49] annual balance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E14" i="3"/>
  <c r="E13" i="3"/>
  <c r="E12" i="3"/>
  <c r="D15" i="3"/>
  <c r="D14" i="3"/>
  <c r="D13" i="3"/>
  <c r="D12" i="3"/>
  <c r="C15" i="3"/>
  <c r="C14" i="3"/>
  <c r="C13" i="3"/>
  <c r="C12" i="3"/>
  <c r="B15" i="3"/>
  <c r="B14" i="3"/>
  <c r="B13" i="3"/>
  <c r="B12" i="3"/>
  <c r="E18" i="3" l="1"/>
  <c r="D18" i="3"/>
  <c r="C18" i="3"/>
  <c r="B18" i="3"/>
  <c r="B9" i="3" l="1"/>
  <c r="C9" i="3" s="1"/>
  <c r="D9" i="3" s="1"/>
  <c r="E9" i="3" s="1"/>
  <c r="B8" i="3"/>
  <c r="C8" i="3" s="1"/>
  <c r="D8" i="3" s="1"/>
  <c r="E8" i="3" s="1"/>
  <c r="F15" i="4"/>
  <c r="E15" i="4"/>
  <c r="D15" i="4"/>
  <c r="C15" i="4"/>
  <c r="B36" i="3"/>
  <c r="E35" i="3"/>
  <c r="D35" i="3"/>
  <c r="C35" i="3"/>
  <c r="B35" i="3"/>
  <c r="C24" i="3"/>
  <c r="C36" i="3" s="1"/>
  <c r="E26" i="1"/>
  <c r="D26" i="1"/>
  <c r="C26" i="1"/>
  <c r="E23" i="1"/>
  <c r="D23" i="1"/>
  <c r="B7" i="3"/>
  <c r="C7" i="3" s="1"/>
  <c r="F8" i="2"/>
  <c r="F10" i="2" s="1"/>
  <c r="E8" i="2"/>
  <c r="E10" i="2" s="1"/>
  <c r="D8" i="2"/>
  <c r="D10" i="2" s="1"/>
  <c r="C34" i="1"/>
  <c r="F26" i="1"/>
  <c r="F24" i="1"/>
  <c r="E24" i="1"/>
  <c r="D24" i="1"/>
  <c r="C24" i="1"/>
  <c r="F23" i="1"/>
  <c r="C23" i="1"/>
  <c r="F22" i="1"/>
  <c r="E22" i="1"/>
  <c r="D22" i="1"/>
  <c r="C22" i="1"/>
  <c r="D21" i="1"/>
  <c r="C21" i="1"/>
  <c r="F19" i="1"/>
  <c r="E19" i="1"/>
  <c r="D19" i="1"/>
  <c r="C19" i="1"/>
  <c r="F18" i="1"/>
  <c r="E18" i="1"/>
  <c r="D18" i="1"/>
  <c r="C18" i="1"/>
  <c r="F13" i="1"/>
  <c r="E13" i="1"/>
  <c r="D13" i="1"/>
  <c r="C13" i="1"/>
  <c r="F11" i="1"/>
  <c r="E11" i="1"/>
  <c r="D11" i="1"/>
  <c r="C11" i="1"/>
  <c r="C14" i="1" s="1"/>
  <c r="D24" i="3" l="1"/>
  <c r="D36" i="3" s="1"/>
  <c r="C8" i="2"/>
  <c r="C10" i="2" s="1"/>
  <c r="C12" i="2" s="1"/>
  <c r="F14" i="1"/>
  <c r="D14" i="1"/>
  <c r="E14" i="1"/>
  <c r="D7" i="3"/>
  <c r="C11" i="2"/>
  <c r="B34" i="3"/>
  <c r="B37" i="3" s="1"/>
  <c r="B38" i="3" s="1"/>
  <c r="E24" i="3" l="1"/>
  <c r="E21" i="1"/>
  <c r="D34" i="3"/>
  <c r="D37" i="3" s="1"/>
  <c r="D38" i="3" s="1"/>
  <c r="E7" i="3"/>
  <c r="E25" i="1"/>
  <c r="D25" i="1"/>
  <c r="D28" i="1" s="1"/>
  <c r="C34" i="3"/>
  <c r="C37" i="3" s="1"/>
  <c r="C38" i="3" s="1"/>
  <c r="C25" i="1"/>
  <c r="C28" i="1" s="1"/>
  <c r="E28" i="1" l="1"/>
  <c r="E36" i="3"/>
  <c r="F21" i="1"/>
  <c r="F25" i="1"/>
  <c r="F28" i="1" s="1"/>
  <c r="C36" i="1" s="1"/>
  <c r="E34" i="3"/>
  <c r="E37" i="3" s="1"/>
  <c r="E38" i="3" s="1"/>
  <c r="C35" i="1"/>
  <c r="K28" i="1"/>
  <c r="L28" i="1"/>
  <c r="D35" i="1"/>
  <c r="E35" i="1" l="1"/>
  <c r="M28" i="1"/>
  <c r="C29" i="1"/>
  <c r="N28" i="1"/>
  <c r="F35" i="1"/>
</calcChain>
</file>

<file path=xl/sharedStrings.xml><?xml version="1.0" encoding="utf-8"?>
<sst xmlns="http://schemas.openxmlformats.org/spreadsheetml/2006/main" count="125" uniqueCount="96">
  <si>
    <t>PacifiCorp</t>
  </si>
  <si>
    <t>Washington Clean Energy Implementation Plant</t>
  </si>
  <si>
    <t>Revenue Requirement</t>
  </si>
  <si>
    <t>$-Millions</t>
  </si>
  <si>
    <t>Reference</t>
  </si>
  <si>
    <t>Category for Look Up</t>
  </si>
  <si>
    <t xml:space="preserve">   Capital Investment</t>
  </si>
  <si>
    <t xml:space="preserve">   Depreciation Reserve</t>
  </si>
  <si>
    <t xml:space="preserve">   Net Rate Base</t>
  </si>
  <si>
    <t xml:space="preserve">   Pre-Tax Rate of Return</t>
  </si>
  <si>
    <t xml:space="preserve">   Pre-Tax Return on Rate Base</t>
  </si>
  <si>
    <t xml:space="preserve">   Depreciation</t>
  </si>
  <si>
    <t xml:space="preserve">   Operating &amp; Maintenance</t>
  </si>
  <si>
    <t xml:space="preserve">   Net Power Costs</t>
  </si>
  <si>
    <t>NPC</t>
  </si>
  <si>
    <t>Energy Efficiency</t>
  </si>
  <si>
    <t>EE_IRP</t>
  </si>
  <si>
    <t xml:space="preserve">   Administrative &amp; General</t>
  </si>
  <si>
    <t>DSM Program Costs</t>
  </si>
  <si>
    <t>DSM</t>
  </si>
  <si>
    <t>EV Grant Program Costs</t>
  </si>
  <si>
    <t>EV Grant</t>
  </si>
  <si>
    <t>Outreach Costs</t>
  </si>
  <si>
    <t>Outreach</t>
  </si>
  <si>
    <t>Materials</t>
  </si>
  <si>
    <t>Staffing</t>
  </si>
  <si>
    <t>Data Support</t>
  </si>
  <si>
    <t>Total check to source</t>
  </si>
  <si>
    <t>Total Revenue Requirement</t>
  </si>
  <si>
    <t>Average Revenue Requirement</t>
  </si>
  <si>
    <t>Annual Threshold Amount</t>
  </si>
  <si>
    <t>Federal/State Combined Tax Rate</t>
  </si>
  <si>
    <t>Pretax Return</t>
  </si>
  <si>
    <t>Rate Impact %</t>
  </si>
  <si>
    <t>Average Rate Impact</t>
  </si>
  <si>
    <t>($ million)</t>
  </si>
  <si>
    <t>Forecasted WA Revenues</t>
  </si>
  <si>
    <t>2% of Revenues</t>
  </si>
  <si>
    <t>Multiplier</t>
  </si>
  <si>
    <t>Threshold Amount</t>
  </si>
  <si>
    <t>Line 2 x Line 3</t>
  </si>
  <si>
    <t>Four-Year Threshold Amount</t>
  </si>
  <si>
    <t>Sum Line 4</t>
  </si>
  <si>
    <t>Line 5 / 4</t>
  </si>
  <si>
    <t>Line 1 x 2.0%</t>
  </si>
  <si>
    <t xml:space="preserve">Incremental Cost - Non-IRP Estimates </t>
  </si>
  <si>
    <t>($million)</t>
  </si>
  <si>
    <t>Compliance Year</t>
  </si>
  <si>
    <t>Category</t>
  </si>
  <si>
    <t>CEIP Management, Coordination &amp; Communication</t>
  </si>
  <si>
    <t>2 FTE (EAG)</t>
  </si>
  <si>
    <t>Enhanced Outreach and Communication</t>
  </si>
  <si>
    <t xml:space="preserve">Public Outreach </t>
  </si>
  <si>
    <t xml:space="preserve">Public Outreach Translation </t>
  </si>
  <si>
    <t>Equity Advisory Group Meetings &amp; Translated Material</t>
  </si>
  <si>
    <t>External Data Support</t>
  </si>
  <si>
    <t>EV Grant Program for Named Communities</t>
  </si>
  <si>
    <t>Program costs</t>
  </si>
  <si>
    <t>DSM Program Expense Specific to CETA</t>
  </si>
  <si>
    <t xml:space="preserve">Wattsmart Business - HIC small business and very small business lighting (delivery plus incentives) </t>
  </si>
  <si>
    <t xml:space="preserve">Home Energy Savings - value lighting buy down for targeted communities </t>
  </si>
  <si>
    <t xml:space="preserve">Low Income Weatherization - additional funding for repairs and electric heat installations </t>
  </si>
  <si>
    <t xml:space="preserve">Home Energy Savings - additional adminsitration for the portfolio to deliver CETA elements </t>
  </si>
  <si>
    <t xml:space="preserve">Home Energy Savings - enhanced incentives for multi-family windows </t>
  </si>
  <si>
    <t xml:space="preserve">Home Energy Savings - electric heat for non-electric homes in targeted communities </t>
  </si>
  <si>
    <t>Non-IRP Cost Estimates</t>
  </si>
  <si>
    <t>EAG</t>
  </si>
  <si>
    <t>Completeness Check</t>
  </si>
  <si>
    <t>Capital Investments</t>
  </si>
  <si>
    <t>Net Power Costs</t>
  </si>
  <si>
    <t xml:space="preserve">Energy Efficiency </t>
  </si>
  <si>
    <t>Total</t>
  </si>
  <si>
    <t>Dec 2020 WA Results of Operations - 
Restated Revenues</t>
  </si>
  <si>
    <t>Annual Incremental Costs</t>
  </si>
  <si>
    <t>Washington Forecasted Net Revenues ($000)</t>
  </si>
  <si>
    <t>Annual Threshold Amount Calculation</t>
  </si>
  <si>
    <t>Portfolio Description:</t>
  </si>
  <si>
    <t>Description of Incremental Cost</t>
  </si>
  <si>
    <t>Incremental Expenses</t>
  </si>
  <si>
    <t>Lowest reasonable cost portfolio (preferred portfolio) P02-MM-CETA: developed under MM price curve, dispatched under MM price curve, meets CETA requirements</t>
  </si>
  <si>
    <t>Alternative lowest reasonable cost portfolio P02-MM: developed under MM price, dispatched under MM price curve, does not meet CETA requirements</t>
  </si>
  <si>
    <t>Incremental Costs Comparison</t>
  </si>
  <si>
    <t>Descriptions</t>
  </si>
  <si>
    <t>0.5 FTE (Data Support - Management)</t>
  </si>
  <si>
    <t>0.5 FTE (Data Support - Analyst)</t>
  </si>
  <si>
    <t>Additional FTE to coordinate, facilitate, and strategic planning for EAG.</t>
  </si>
  <si>
    <t>Incremental cost assumptions based on estimation of 6 EAG meetings and 3 Public Meetings per calendar year.</t>
  </si>
  <si>
    <r>
      <t xml:space="preserve">Incremental cost of CETA utility action compared to lowest reasonable cost action: </t>
    </r>
    <r>
      <rPr>
        <i/>
        <sz val="11"/>
        <color theme="1"/>
        <rFont val="Times New Roman"/>
        <family val="1"/>
      </rPr>
      <t>delivering same kWh savings from standard commercial lighting/nonlighting offer available to all size business customers</t>
    </r>
  </si>
  <si>
    <r>
      <t xml:space="preserve">Incremental cost of CETA utility action compared to lowest reasonable cost action: </t>
    </r>
    <r>
      <rPr>
        <i/>
        <sz val="11"/>
        <color rgb="FF000000"/>
        <rFont val="Times New Roman"/>
        <family val="1"/>
      </rPr>
      <t>savings are small and above target. Lowest cost would be to drop kWh and $</t>
    </r>
  </si>
  <si>
    <r>
      <t>Incremental cost of CETA utility action compared to lowest reasonable cost action:</t>
    </r>
    <r>
      <rPr>
        <i/>
        <sz val="11"/>
        <color rgb="FF000000"/>
        <rFont val="Times New Roman"/>
        <family val="1"/>
      </rPr>
      <t xml:space="preserve"> increased funding for repairs and electric heat installations compared to prior years funding </t>
    </r>
  </si>
  <si>
    <r>
      <t xml:space="preserve">Incremental cost of CETA utility action compared to lowest reasonable cost action: </t>
    </r>
    <r>
      <rPr>
        <i/>
        <sz val="11"/>
        <color rgb="FF000000"/>
        <rFont val="Times New Roman"/>
        <family val="1"/>
      </rPr>
      <t xml:space="preserve">increased administration estimated by Nexant for FTE, tracking, marketing, outreach, system updates and design </t>
    </r>
  </si>
  <si>
    <r>
      <t xml:space="preserve">Incremental cost of CETA utility action compared to lowest reasonable cost action: </t>
    </r>
    <r>
      <rPr>
        <i/>
        <sz val="11"/>
        <color rgb="FF000000"/>
        <rFont val="Times New Roman"/>
        <family val="1"/>
      </rPr>
      <t xml:space="preserve">Home Enegy Savings - enhanced multi-family window incentives compared to DHP conversion in SF </t>
    </r>
  </si>
  <si>
    <r>
      <t xml:space="preserve">Incremental cost of CETA utility action compared to lowest reasonable cost action: </t>
    </r>
    <r>
      <rPr>
        <i/>
        <sz val="11"/>
        <color rgb="FF000000"/>
        <rFont val="Times New Roman"/>
        <family val="1"/>
      </rPr>
      <t>Home Enegy Savings - electric heat for non-electric homes in targted communties</t>
    </r>
    <r>
      <rPr>
        <sz val="11"/>
        <color rgb="FF000000"/>
        <rFont val="Times New Roman"/>
        <family val="1"/>
      </rPr>
      <t xml:space="preserve"> </t>
    </r>
  </si>
  <si>
    <t>Description of Incremental Costs</t>
  </si>
  <si>
    <t>Vendor cost</t>
  </si>
  <si>
    <t>Public Input Facilitation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</si>
</sst>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_(* #,##0.0000_);_(* \(#,##0.0000\);_(* &quot;-&quot;??_);_(@_)"/>
    <numFmt numFmtId="168" formatCode="&quot;$&quot;#,##0.00"/>
    <numFmt numFmtId="169" formatCode="0.00_);\(0.0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u/>
      <sz val="11"/>
      <color theme="1"/>
      <name val="Times New Roman"/>
      <family val="1"/>
    </font>
    <font>
      <i/>
      <u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i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23">
    <xf numFmtId="0" fontId="0" fillId="0" borderId="0" xfId="0"/>
    <xf numFmtId="0" fontId="4" fillId="0" borderId="0" xfId="4" applyFont="1"/>
    <xf numFmtId="0" fontId="5" fillId="0" borderId="0" xfId="4" applyFont="1"/>
    <xf numFmtId="0" fontId="4" fillId="0" borderId="0" xfId="4" applyFont="1" applyAlignment="1">
      <alignment horizontal="right"/>
    </xf>
    <xf numFmtId="0" fontId="6" fillId="0" borderId="0" xfId="0" applyFont="1"/>
    <xf numFmtId="0" fontId="5" fillId="0" borderId="0" xfId="4" applyFont="1" applyAlignment="1">
      <alignment horizontal="left"/>
    </xf>
    <xf numFmtId="0" fontId="4" fillId="0" borderId="0" xfId="4" applyFont="1" applyAlignment="1">
      <alignment horizontal="center" wrapText="1"/>
    </xf>
    <xf numFmtId="0" fontId="5" fillId="0" borderId="1" xfId="4" quotePrefix="1" applyFont="1" applyBorder="1" applyAlignment="1">
      <alignment horizontal="center" wrapText="1"/>
    </xf>
    <xf numFmtId="0" fontId="5" fillId="0" borderId="0" xfId="4" applyFont="1" applyAlignment="1">
      <alignment horizontal="center" vertical="center" wrapText="1"/>
    </xf>
    <xf numFmtId="0" fontId="4" fillId="0" borderId="2" xfId="4" applyFont="1" applyBorder="1"/>
    <xf numFmtId="0" fontId="4" fillId="0" borderId="0" xfId="4" applyFont="1" applyAlignment="1">
      <alignment horizontal="center"/>
    </xf>
    <xf numFmtId="0" fontId="4" fillId="0" borderId="0" xfId="4" quotePrefix="1" applyFont="1" applyAlignment="1">
      <alignment horizontal="center"/>
    </xf>
    <xf numFmtId="164" fontId="6" fillId="0" borderId="2" xfId="5" applyNumberFormat="1" applyFont="1" applyFill="1" applyBorder="1"/>
    <xf numFmtId="164" fontId="6" fillId="0" borderId="0" xfId="5" applyNumberFormat="1" applyFont="1" applyFill="1" applyBorder="1" applyAlignment="1">
      <alignment horizontal="center"/>
    </xf>
    <xf numFmtId="164" fontId="6" fillId="0" borderId="0" xfId="5" applyNumberFormat="1" applyFont="1" applyFill="1" applyBorder="1"/>
    <xf numFmtId="164" fontId="6" fillId="0" borderId="3" xfId="5" applyNumberFormat="1" applyFont="1" applyFill="1" applyBorder="1"/>
    <xf numFmtId="43" fontId="6" fillId="0" borderId="0" xfId="5" applyFont="1" applyFill="1" applyBorder="1"/>
    <xf numFmtId="165" fontId="6" fillId="0" borderId="2" xfId="6" applyNumberFormat="1" applyFont="1" applyFill="1" applyBorder="1"/>
    <xf numFmtId="10" fontId="6" fillId="0" borderId="0" xfId="5" applyNumberFormat="1" applyFont="1" applyFill="1" applyBorder="1" applyAlignment="1">
      <alignment horizontal="center"/>
    </xf>
    <xf numFmtId="165" fontId="6" fillId="0" borderId="0" xfId="6" applyNumberFormat="1" applyFont="1" applyFill="1" applyBorder="1"/>
    <xf numFmtId="164" fontId="6" fillId="0" borderId="4" xfId="5" applyNumberFormat="1" applyFont="1" applyFill="1" applyBorder="1"/>
    <xf numFmtId="164" fontId="4" fillId="0" borderId="0" xfId="4" applyNumberFormat="1" applyFont="1"/>
    <xf numFmtId="0" fontId="4" fillId="0" borderId="0" xfId="4" applyFont="1" applyAlignment="1">
      <alignment horizontal="left" indent="2"/>
    </xf>
    <xf numFmtId="43" fontId="6" fillId="0" borderId="2" xfId="5" applyFont="1" applyFill="1" applyBorder="1"/>
    <xf numFmtId="0" fontId="4" fillId="0" borderId="0" xfId="4" applyFont="1" applyAlignment="1">
      <alignment horizontal="left" indent="3"/>
    </xf>
    <xf numFmtId="166" fontId="6" fillId="0" borderId="0" xfId="6" applyNumberFormat="1" applyFont="1" applyFill="1" applyBorder="1"/>
    <xf numFmtId="166" fontId="6" fillId="0" borderId="0" xfId="5" applyNumberFormat="1" applyFont="1" applyFill="1" applyBorder="1"/>
    <xf numFmtId="43" fontId="5" fillId="0" borderId="5" xfId="4" applyNumberFormat="1" applyFont="1" applyBorder="1"/>
    <xf numFmtId="164" fontId="5" fillId="0" borderId="0" xfId="4" applyNumberFormat="1" applyFont="1"/>
    <xf numFmtId="43" fontId="4" fillId="0" borderId="0" xfId="4" applyNumberFormat="1" applyFont="1"/>
    <xf numFmtId="43" fontId="5" fillId="0" borderId="0" xfId="4" applyNumberFormat="1" applyFont="1"/>
    <xf numFmtId="166" fontId="6" fillId="0" borderId="0" xfId="6" applyNumberFormat="1" applyFont="1" applyFill="1"/>
    <xf numFmtId="166" fontId="4" fillId="0" borderId="0" xfId="4" applyNumberFormat="1" applyFont="1"/>
    <xf numFmtId="167" fontId="4" fillId="0" borderId="0" xfId="1" applyNumberFormat="1" applyFont="1"/>
    <xf numFmtId="165" fontId="6" fillId="0" borderId="0" xfId="5" applyNumberFormat="1" applyFont="1" applyFill="1" applyBorder="1"/>
    <xf numFmtId="0" fontId="6" fillId="0" borderId="0" xfId="7" applyFont="1" applyAlignment="1">
      <alignment wrapText="1"/>
    </xf>
    <xf numFmtId="10" fontId="4" fillId="0" borderId="0" xfId="3" applyNumberFormat="1" applyFont="1"/>
    <xf numFmtId="0" fontId="2" fillId="0" borderId="0" xfId="0" applyFont="1"/>
    <xf numFmtId="0" fontId="8" fillId="0" borderId="0" xfId="0" applyFont="1"/>
    <xf numFmtId="164" fontId="0" fillId="0" borderId="0" xfId="0" applyNumberFormat="1"/>
    <xf numFmtId="0" fontId="7" fillId="0" borderId="6" xfId="0" applyFont="1" applyBorder="1"/>
    <xf numFmtId="0" fontId="9" fillId="0" borderId="7" xfId="0" applyFont="1" applyBorder="1"/>
    <xf numFmtId="0" fontId="10" fillId="0" borderId="8" xfId="0" applyFont="1" applyBorder="1" applyAlignment="1">
      <alignment horizontal="center"/>
    </xf>
    <xf numFmtId="0" fontId="6" fillId="0" borderId="9" xfId="0" applyFont="1" applyBorder="1"/>
    <xf numFmtId="164" fontId="6" fillId="0" borderId="0" xfId="1" applyNumberFormat="1" applyFont="1" applyBorder="1"/>
    <xf numFmtId="0" fontId="6" fillId="0" borderId="10" xfId="0" applyFont="1" applyBorder="1" applyAlignment="1">
      <alignment horizontal="center"/>
    </xf>
    <xf numFmtId="164" fontId="6" fillId="0" borderId="0" xfId="0" applyNumberFormat="1" applyFont="1"/>
    <xf numFmtId="0" fontId="11" fillId="0" borderId="10" xfId="0" applyFont="1" applyBorder="1" applyAlignment="1">
      <alignment horizontal="center"/>
    </xf>
    <xf numFmtId="0" fontId="6" fillId="0" borderId="11" xfId="0" applyFont="1" applyBorder="1"/>
    <xf numFmtId="164" fontId="11" fillId="0" borderId="10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9" fillId="0" borderId="16" xfId="0" applyFont="1" applyBorder="1"/>
    <xf numFmtId="164" fontId="9" fillId="0" borderId="13" xfId="0" applyNumberFormat="1" applyFont="1" applyBorder="1"/>
    <xf numFmtId="0" fontId="12" fillId="0" borderId="0" xfId="0" applyFont="1"/>
    <xf numFmtId="0" fontId="14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21" xfId="0" applyFont="1" applyBorder="1"/>
    <xf numFmtId="0" fontId="15" fillId="0" borderId="0" xfId="0" applyFont="1"/>
    <xf numFmtId="0" fontId="15" fillId="0" borderId="22" xfId="0" applyFont="1" applyBorder="1"/>
    <xf numFmtId="0" fontId="14" fillId="0" borderId="21" xfId="0" applyFont="1" applyBorder="1"/>
    <xf numFmtId="0" fontId="14" fillId="0" borderId="22" xfId="0" applyFont="1" applyBorder="1"/>
    <xf numFmtId="0" fontId="16" fillId="0" borderId="0" xfId="0" applyFont="1"/>
    <xf numFmtId="0" fontId="17" fillId="0" borderId="21" xfId="0" applyFont="1" applyBorder="1"/>
    <xf numFmtId="0" fontId="12" fillId="0" borderId="21" xfId="0" applyFont="1" applyBorder="1"/>
    <xf numFmtId="0" fontId="12" fillId="0" borderId="22" xfId="0" applyFont="1" applyBorder="1"/>
    <xf numFmtId="168" fontId="12" fillId="0" borderId="0" xfId="0" applyNumberFormat="1" applyFont="1"/>
    <xf numFmtId="0" fontId="13" fillId="0" borderId="23" xfId="0" applyFont="1" applyBorder="1"/>
    <xf numFmtId="0" fontId="12" fillId="0" borderId="24" xfId="0" applyFont="1" applyBorder="1"/>
    <xf numFmtId="0" fontId="12" fillId="0" borderId="25" xfId="0" applyFont="1" applyBorder="1"/>
    <xf numFmtId="0" fontId="12" fillId="0" borderId="26" xfId="0" applyFont="1" applyBorder="1"/>
    <xf numFmtId="169" fontId="15" fillId="0" borderId="0" xfId="0" applyNumberFormat="1" applyFont="1"/>
    <xf numFmtId="39" fontId="12" fillId="0" borderId="0" xfId="0" applyNumberFormat="1" applyFont="1"/>
    <xf numFmtId="39" fontId="13" fillId="0" borderId="7" xfId="0" applyNumberFormat="1" applyFont="1" applyBorder="1"/>
    <xf numFmtId="0" fontId="18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Fill="1"/>
    <xf numFmtId="0" fontId="12" fillId="0" borderId="0" xfId="0" applyFont="1" applyAlignment="1">
      <alignment horizontal="center"/>
    </xf>
    <xf numFmtId="0" fontId="16" fillId="0" borderId="0" xfId="0" applyFont="1" applyFill="1"/>
    <xf numFmtId="0" fontId="16" fillId="2" borderId="0" xfId="0" applyFont="1" applyFill="1"/>
    <xf numFmtId="0" fontId="12" fillId="2" borderId="0" xfId="0" applyFont="1" applyFill="1"/>
    <xf numFmtId="0" fontId="12" fillId="2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168" fontId="12" fillId="2" borderId="0" xfId="2" applyNumberFormat="1" applyFont="1" applyFill="1"/>
    <xf numFmtId="0" fontId="12" fillId="2" borderId="0" xfId="0" applyFont="1" applyFill="1" applyAlignment="1"/>
    <xf numFmtId="168" fontId="12" fillId="2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left" wrapText="1"/>
    </xf>
    <xf numFmtId="0" fontId="12" fillId="0" borderId="0" xfId="0" applyFont="1" applyAlignment="1">
      <alignment wrapText="1"/>
    </xf>
    <xf numFmtId="0" fontId="16" fillId="3" borderId="0" xfId="0" applyFont="1" applyFill="1" applyAlignment="1">
      <alignment vertical="top"/>
    </xf>
    <xf numFmtId="168" fontId="12" fillId="3" borderId="0" xfId="0" applyNumberFormat="1" applyFont="1" applyFill="1" applyAlignment="1">
      <alignment horizontal="right"/>
    </xf>
    <xf numFmtId="0" fontId="12" fillId="3" borderId="0" xfId="0" applyFont="1" applyFill="1"/>
    <xf numFmtId="0" fontId="12" fillId="3" borderId="0" xfId="0" applyFont="1" applyFill="1" applyAlignment="1">
      <alignment vertical="top"/>
    </xf>
    <xf numFmtId="0" fontId="12" fillId="3" borderId="0" xfId="0" applyFont="1" applyFill="1" applyAlignment="1">
      <alignment horizontal="left" wrapText="1"/>
    </xf>
    <xf numFmtId="0" fontId="12" fillId="0" borderId="0" xfId="0" applyFont="1" applyAlignment="1">
      <alignment vertical="top"/>
    </xf>
    <xf numFmtId="168" fontId="12" fillId="0" borderId="0" xfId="0" applyNumberFormat="1" applyFont="1" applyAlignment="1">
      <alignment horizontal="center" vertical="top"/>
    </xf>
    <xf numFmtId="0" fontId="16" fillId="4" borderId="0" xfId="0" applyFont="1" applyFill="1"/>
    <xf numFmtId="0" fontId="12" fillId="4" borderId="0" xfId="0" applyFont="1" applyFill="1"/>
    <xf numFmtId="168" fontId="12" fillId="4" borderId="0" xfId="0" applyNumberFormat="1" applyFont="1" applyFill="1" applyAlignment="1">
      <alignment horizontal="right"/>
    </xf>
    <xf numFmtId="0" fontId="16" fillId="5" borderId="0" xfId="0" applyFont="1" applyFill="1"/>
    <xf numFmtId="0" fontId="12" fillId="5" borderId="0" xfId="0" applyFont="1" applyFill="1"/>
    <xf numFmtId="168" fontId="12" fillId="5" borderId="0" xfId="0" applyNumberFormat="1" applyFont="1" applyFill="1" applyAlignment="1">
      <alignment horizontal="right"/>
    </xf>
    <xf numFmtId="0" fontId="14" fillId="6" borderId="0" xfId="0" applyFont="1" applyFill="1"/>
    <xf numFmtId="8" fontId="15" fillId="6" borderId="0" xfId="0" applyNumberFormat="1" applyFont="1" applyFill="1"/>
    <xf numFmtId="0" fontId="15" fillId="6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2" fillId="6" borderId="0" xfId="0" applyFont="1" applyFill="1" applyAlignment="1">
      <alignment wrapText="1"/>
    </xf>
    <xf numFmtId="8" fontId="12" fillId="6" borderId="0" xfId="0" applyNumberFormat="1" applyFont="1" applyFill="1"/>
    <xf numFmtId="43" fontId="12" fillId="0" borderId="0" xfId="1" applyFont="1" applyBorder="1"/>
    <xf numFmtId="0" fontId="12" fillId="0" borderId="0" xfId="0" applyFont="1" applyAlignment="1">
      <alignment horizontal="right"/>
    </xf>
    <xf numFmtId="168" fontId="12" fillId="0" borderId="11" xfId="0" applyNumberFormat="1" applyFont="1" applyBorder="1"/>
    <xf numFmtId="43" fontId="12" fillId="0" borderId="0" xfId="1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2" fillId="2" borderId="0" xfId="0" applyFont="1" applyFill="1" applyAlignment="1">
      <alignment horizontal="left" vertical="top" wrapText="1"/>
    </xf>
    <xf numFmtId="0" fontId="12" fillId="3" borderId="0" xfId="0" applyFont="1" applyFill="1" applyAlignment="1">
      <alignment horizontal="left" vertical="top" wrapText="1"/>
    </xf>
    <xf numFmtId="0" fontId="13" fillId="0" borderId="1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3" xfId="0" applyFont="1" applyBorder="1" applyAlignment="1">
      <alignment horizontal="center"/>
    </xf>
  </cellXfs>
  <cellStyles count="9">
    <cellStyle name="Comma" xfId="1" builtinId="3"/>
    <cellStyle name="Comma 2 2" xfId="5" xr:uid="{99BDD8C9-8931-4447-98C0-CC5BCDD7CAF3}"/>
    <cellStyle name="Currency" xfId="2" builtinId="4"/>
    <cellStyle name="Normal" xfId="0" builtinId="0"/>
    <cellStyle name="Normal 11 2 2" xfId="7" xr:uid="{4383B03A-6F26-4FCC-BDD2-33AFDFC85B08}"/>
    <cellStyle name="Normal 2 2" xfId="4" xr:uid="{0110455D-7208-48A0-A4D8-E729789BA4A5}"/>
    <cellStyle name="Percent" xfId="3" builtinId="5"/>
    <cellStyle name="Percent 2" xfId="6" xr:uid="{A2092625-A27F-456A-8FED-8621A2513AEE}"/>
    <cellStyle name="Percent 2 2 2 4" xfId="8" xr:uid="{C99699D1-03C0-409C-80D7-FB6EAEAA7E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styles" Target="styles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sharedStrings" Target="sharedStrings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groups\Generic\Attributes%20&amp;%20Data%20Series\Planned%20Outage%20and%20EFOR\48%20Month%20Ending%202008%20Jun\48%20month%20analysis%20ending%20Jun2008_Excl%20(EFOR)%20_2009%2001%201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TEMP\RAM%20Mar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14\WY%20GRC%20(06_14%20Base,%2012_16%20Forecast)\8%20-%20Rate%20Base\8.17%20Fountain%20Green%20Adjustment\Fountain%20Green%20JAM%20Extract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%20UE%20xxx%20(2016%20TAM)\DR\TAM%20Support\_ORTAM17%20NPC%20Study_2016%2003%2018%20CONF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STRATMKT\Dsmmkt\Arnold\Amortization%20Schedules\WZAMT200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FUNC%20FACTORS\2015%20Factors\December%202015\COS%20total%20Company%20Functionlization%20Dec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Approved\Pacificorp%202013%20Depr%20Schedules%20-%20Final%20Settlement%20August%2021%202013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Joanne\SAP\RC_CCvlook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nts%20and%20Settings\p17149\Local%20Settings\Temporary%20Internet%20Files\OLK7\WA%20SB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CTNG\RegulatoryAcctg-Rptg\REGULATORY%20ACCOUNTING\Depreciation%20Study\2012\State%20Filings%20-%20Stipulations\Depreciation%20Entries%20Required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ydocuments1\DEPRATES\Composite%20Depreciation%20Rates%20(WA%20GRC)at%20June%202012_Updated%20Henry%207-24-13(with%20Kent%20Correction)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247\Local%20Settings\Temporary%20Internet%20Files\Content.Outlook\YA2M27IX\Depreciation%20Rates%20Dec%202011%20For%20Regulation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%20IRP\3%20-%20Assumptions\Transmission\Gateway\IRP17%20Incremental%20Transmission%20EG_Update%2001_19_17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OR\OR%20PCAM%20(2015)\Deferral\OR%20PCAM%20CY2014_2015%2004%202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b1\ACCTNG\FUEL\Mike\Closing\Deer%20Creek\FY%202005\Deer%20Creek%20Royalties%20Cal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Oregon%20TAM%202017\Generation%20Cost%20Time%20Series\Full%20calculation%20files\COS%20Oregon%20Functionlization%20Model%20-%20Dec%202013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_Generic\Attributes%20&amp;%20Data%20Series\Plants\IRP%202013%20Resource%20Modeling%20_2013%2005%2010\x%20-%20GRID%20Data%20Inputs%20(2013%20IRP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R%20UE%202xx%20(2015%20TAM)\DR\5%20Day\ORTAM16w_EIM%20Benefits_201412%20CONF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ding\Structuring%20&amp;%20Pricing\Transmission\Gateway%20Aeolus%20to%20JB\Boswell%20Springs%20320%20RFPBM%20V13G_EPC_12302016-credits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p21566\Local%20Settings\Temporary%20Internet%20Files\Content.Outlook\DYKGKKSU\Reg%20Assets%20Jun0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WINDOWS\TEMP\RECOV01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WY%2020000-xxx-xx-xx%20(GRC%20CY2016)\Data\GNw_Market%20Price%20Index%20(1206)%20(Confidential)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DOCUME~1\p23042\LOCALS~1\Temp\xSAPtemp238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0\03%20-%20Cedar%20Creek%20Wind%20-%202010%20Mar\Data\Source%20Files\Source%20Files\GN_Planned%20Outages%20(In%20Progress)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0\03%20-%20Cedar%20Creek%20Wind%20-%202010%20Mar\Data\xGN_EOR%20w%20IRP%20(Confidential)%20_2010%2003%203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ah\Ut%20AC%202013%20May%20-%20Sch%2037%20Update\Data\Ut%20Sch%2037%20-%20Demand%20(CONF)%20_2013%2005%2005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Financial%20Analysis\Projects\Mark\Wind\2018\2018%2003%20Filing\Linked%20Repower%20Case%202018.01.30%20Steward\Repower%20Case%20LJ.xlsm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22455\AppData\Local\Microsoft\Windows\Temporary%20Internet%20Files\Content.Outlook\FN778TA6\ICE%20prices%20from%20archive%2012%2031%202014%20HIGHLY%20CONF%20CORRECTED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SEMI%20Mar%202006\Tab%20%234%20-%20O&amp;M\Affiliate%20Management%20Fee%20Commitment\MGMT%20FEE%20ACTUALS%20FY%202001%20thru%202006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TNG\RegulatoryAcctg-Rptg\Ipson\Regulation%20workfile\Data%20Requests\WUTC%20159%20-%20hydro%20decommissioning%20spending%202006%20to%205-0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CHIVE\2017\Wind%20EV%202020\Surrebuttal%202018-05-14\Combined%20Projects%20Update%20wo%20Uinta%20ID%206.8.18%20-%20Work%20Papers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p09158\LOCALS~1\Temp\Temporary%20Directory%202%20for%202009%2001%2005.zip\GNw_Indexed%20IRP%20Resources%20(Confidential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M%20Mar%2020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HR02\PD\SLREG1\ARCHIVE\2006\0306%20SEMI\Tab%20%238%20-%20Rate%20Base\Major%20Plant%20Additions\Major%20Plant%20Addition%20Adjust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WD_WE_Aggreg end 0608"/>
      <sheetName val="Aggregate 48 Mos end 0608"/>
      <sheetName val="Year Blocks 48 Mos end 0608"/>
      <sheetName val="WD_WE Year Blocks end 0608"/>
    </sheetNames>
    <sheetDataSet>
      <sheetData sheetId="0" refreshError="1"/>
      <sheetData sheetId="1" refreshError="1">
        <row r="2">
          <cell r="B2" t="str">
            <v>BLN-1</v>
          </cell>
          <cell r="C2">
            <v>575736</v>
          </cell>
          <cell r="D2">
            <v>1474.3</v>
          </cell>
          <cell r="E2">
            <v>24056.467000000001</v>
          </cell>
          <cell r="F2">
            <v>6128.732</v>
          </cell>
          <cell r="G2">
            <v>13397.503000000001</v>
          </cell>
          <cell r="H2">
            <v>530678.99800000002</v>
          </cell>
          <cell r="I2">
            <v>394.56799999999998</v>
          </cell>
          <cell r="J2">
            <v>844.15</v>
          </cell>
          <cell r="K2">
            <v>12783.359</v>
          </cell>
          <cell r="L2">
            <v>4.4077000000000002</v>
          </cell>
          <cell r="M2">
            <v>6.0256999999999996</v>
          </cell>
          <cell r="N2">
            <v>6.0974000000000004</v>
          </cell>
          <cell r="O2">
            <v>10.895099999999999</v>
          </cell>
        </row>
        <row r="3">
          <cell r="B3" t="str">
            <v>BLN-2</v>
          </cell>
          <cell r="C3">
            <v>36240</v>
          </cell>
          <cell r="D3">
            <v>0</v>
          </cell>
          <cell r="E3">
            <v>0</v>
          </cell>
          <cell r="F3">
            <v>2474.3339999999998</v>
          </cell>
          <cell r="G3">
            <v>10249.168</v>
          </cell>
          <cell r="H3">
            <v>23516.498</v>
          </cell>
          <cell r="I3">
            <v>0</v>
          </cell>
          <cell r="J3">
            <v>2</v>
          </cell>
          <cell r="K3">
            <v>1231.6510000000001</v>
          </cell>
          <cell r="L3">
            <v>0</v>
          </cell>
          <cell r="M3">
            <v>38.513100000000001</v>
          </cell>
          <cell r="N3">
            <v>38.513100000000001</v>
          </cell>
          <cell r="O3">
            <v>0</v>
          </cell>
        </row>
        <row r="4">
          <cell r="B4" t="str">
            <v>CHO-4</v>
          </cell>
          <cell r="C4">
            <v>9512160</v>
          </cell>
          <cell r="D4">
            <v>0</v>
          </cell>
          <cell r="E4">
            <v>385364.33399999997</v>
          </cell>
          <cell r="F4">
            <v>0</v>
          </cell>
          <cell r="G4">
            <v>260186</v>
          </cell>
          <cell r="H4">
            <v>8866609.6659999993</v>
          </cell>
          <cell r="I4">
            <v>0</v>
          </cell>
          <cell r="J4">
            <v>2418.884</v>
          </cell>
          <cell r="K4">
            <v>272510.255</v>
          </cell>
          <cell r="L4">
            <v>4.1651999999999996</v>
          </cell>
          <cell r="M4">
            <v>5.8631000000000002</v>
          </cell>
          <cell r="N4">
            <v>5.8631000000000002</v>
          </cell>
          <cell r="O4">
            <v>10.563700000000001</v>
          </cell>
        </row>
        <row r="5">
          <cell r="B5" t="str">
            <v>COL-3</v>
          </cell>
          <cell r="C5">
            <v>18523680</v>
          </cell>
          <cell r="D5">
            <v>0</v>
          </cell>
          <cell r="E5">
            <v>622858</v>
          </cell>
          <cell r="F5">
            <v>28588.667000000001</v>
          </cell>
          <cell r="G5">
            <v>709363.99800000002</v>
          </cell>
          <cell r="H5">
            <v>17162869.335000001</v>
          </cell>
          <cell r="I5">
            <v>16523.582999999999</v>
          </cell>
          <cell r="J5">
            <v>6450.518</v>
          </cell>
          <cell r="K5">
            <v>518840.28600000002</v>
          </cell>
          <cell r="L5">
            <v>3.5949</v>
          </cell>
          <cell r="M5">
            <v>7.0568999999999997</v>
          </cell>
          <cell r="N5">
            <v>7.1492000000000004</v>
          </cell>
          <cell r="O5">
            <v>8.7676999999999996</v>
          </cell>
        </row>
        <row r="6">
          <cell r="B6" t="str">
            <v>COL-4</v>
          </cell>
          <cell r="C6">
            <v>18523680</v>
          </cell>
          <cell r="D6">
            <v>0</v>
          </cell>
          <cell r="E6">
            <v>633785.33299999998</v>
          </cell>
          <cell r="F6">
            <v>95410.665999999997</v>
          </cell>
          <cell r="G6">
            <v>605418.66899999999</v>
          </cell>
          <cell r="H6">
            <v>17189065.331999999</v>
          </cell>
          <cell r="I6">
            <v>0</v>
          </cell>
          <cell r="J6">
            <v>1840.4839999999999</v>
          </cell>
          <cell r="K6">
            <v>478535.43199999997</v>
          </cell>
          <cell r="L6">
            <v>3.556</v>
          </cell>
          <cell r="M6">
            <v>6.6025999999999998</v>
          </cell>
          <cell r="N6">
            <v>6.6025999999999998</v>
          </cell>
          <cell r="O6">
            <v>8.9215</v>
          </cell>
        </row>
        <row r="7">
          <cell r="B7" t="str">
            <v>CRB-1</v>
          </cell>
          <cell r="C7">
            <v>1677144</v>
          </cell>
          <cell r="D7">
            <v>0</v>
          </cell>
          <cell r="E7">
            <v>64415.561000000002</v>
          </cell>
          <cell r="F7">
            <v>134</v>
          </cell>
          <cell r="G7">
            <v>116956.284</v>
          </cell>
          <cell r="H7">
            <v>1495638.155</v>
          </cell>
          <cell r="I7">
            <v>4625.6329999999998</v>
          </cell>
          <cell r="J7">
            <v>1137.002</v>
          </cell>
          <cell r="K7">
            <v>24195.528999999999</v>
          </cell>
          <cell r="L7">
            <v>4.4256000000000002</v>
          </cell>
          <cell r="M7">
            <v>8.8312000000000008</v>
          </cell>
          <cell r="N7">
            <v>9.1180000000000003</v>
          </cell>
          <cell r="O7">
            <v>10.01</v>
          </cell>
        </row>
        <row r="8">
          <cell r="B8" t="str">
            <v>CRB-2</v>
          </cell>
          <cell r="C8">
            <v>2628360</v>
          </cell>
          <cell r="D8">
            <v>3053.7150000000001</v>
          </cell>
          <cell r="E8">
            <v>111933.5</v>
          </cell>
          <cell r="F8">
            <v>15618.75</v>
          </cell>
          <cell r="G8">
            <v>95838.75</v>
          </cell>
          <cell r="H8">
            <v>2401915.2850000001</v>
          </cell>
          <cell r="I8">
            <v>6696.6509999999998</v>
          </cell>
          <cell r="J8">
            <v>1526.4670000000001</v>
          </cell>
          <cell r="K8">
            <v>46881.485999999997</v>
          </cell>
          <cell r="L8">
            <v>4.7191000000000001</v>
          </cell>
          <cell r="M8">
            <v>6.3605999999999998</v>
          </cell>
          <cell r="N8">
            <v>6.6269999999999998</v>
          </cell>
          <cell r="O8">
            <v>11.103199999999999</v>
          </cell>
        </row>
        <row r="9">
          <cell r="B9" t="str">
            <v>CRG-1</v>
          </cell>
          <cell r="C9">
            <v>10713696</v>
          </cell>
          <cell r="D9">
            <v>0</v>
          </cell>
          <cell r="E9">
            <v>118149.4</v>
          </cell>
          <cell r="F9">
            <v>0</v>
          </cell>
          <cell r="G9">
            <v>541234.53300000005</v>
          </cell>
          <cell r="H9">
            <v>10054312.067</v>
          </cell>
          <cell r="I9">
            <v>0</v>
          </cell>
          <cell r="J9">
            <v>30.766999999999999</v>
          </cell>
          <cell r="K9">
            <v>116564.8</v>
          </cell>
          <cell r="L9">
            <v>1.1615</v>
          </cell>
          <cell r="M9">
            <v>6.2085999999999997</v>
          </cell>
          <cell r="N9">
            <v>6.2085999999999997</v>
          </cell>
          <cell r="O9">
            <v>2.8755000000000002</v>
          </cell>
        </row>
        <row r="10">
          <cell r="B10" t="str">
            <v>CRG-2</v>
          </cell>
          <cell r="C10">
            <v>10713696</v>
          </cell>
          <cell r="D10">
            <v>0</v>
          </cell>
          <cell r="E10">
            <v>154080</v>
          </cell>
          <cell r="F10">
            <v>3210</v>
          </cell>
          <cell r="G10">
            <v>309757.86700000003</v>
          </cell>
          <cell r="H10">
            <v>10246648.132999999</v>
          </cell>
          <cell r="I10">
            <v>0</v>
          </cell>
          <cell r="J10">
            <v>231.03299999999999</v>
          </cell>
          <cell r="K10">
            <v>137248.15</v>
          </cell>
          <cell r="L10">
            <v>1.4814000000000001</v>
          </cell>
          <cell r="M10">
            <v>4.2657999999999996</v>
          </cell>
          <cell r="N10">
            <v>4.2657999999999996</v>
          </cell>
          <cell r="O10">
            <v>3.75</v>
          </cell>
        </row>
        <row r="11">
          <cell r="B11" t="str">
            <v>CUR-1</v>
          </cell>
          <cell r="C11">
            <v>2720230.94</v>
          </cell>
          <cell r="D11">
            <v>779479.06099999999</v>
          </cell>
          <cell r="E11">
            <v>15702.331</v>
          </cell>
          <cell r="F11">
            <v>11351.175999999999</v>
          </cell>
          <cell r="G11">
            <v>92605.936000000002</v>
          </cell>
          <cell r="H11">
            <v>1821092.436</v>
          </cell>
          <cell r="I11">
            <v>0</v>
          </cell>
          <cell r="J11">
            <v>0</v>
          </cell>
          <cell r="K11">
            <v>126.84</v>
          </cell>
          <cell r="L11">
            <v>0.85489999999999999</v>
          </cell>
          <cell r="M11">
            <v>5.4067999999999996</v>
          </cell>
          <cell r="N11">
            <v>5.4067999999999996</v>
          </cell>
          <cell r="O11">
            <v>1.1448</v>
          </cell>
        </row>
        <row r="12">
          <cell r="B12" t="str">
            <v>CUR-2</v>
          </cell>
          <cell r="C12">
            <v>2767270.94</v>
          </cell>
          <cell r="D12">
            <v>808478.58499999996</v>
          </cell>
          <cell r="E12">
            <v>15639.539000000001</v>
          </cell>
          <cell r="F12">
            <v>26700.118999999999</v>
          </cell>
          <cell r="G12">
            <v>84130.938999999998</v>
          </cell>
          <cell r="H12">
            <v>1832321.7579999999</v>
          </cell>
          <cell r="I12">
            <v>0</v>
          </cell>
          <cell r="J12">
            <v>0</v>
          </cell>
          <cell r="K12">
            <v>582.54600000000005</v>
          </cell>
          <cell r="L12">
            <v>0.84630000000000005</v>
          </cell>
          <cell r="M12">
            <v>5.7336999999999998</v>
          </cell>
          <cell r="N12">
            <v>5.7336999999999998</v>
          </cell>
          <cell r="O12">
            <v>1.1235999999999999</v>
          </cell>
        </row>
        <row r="13">
          <cell r="B13" t="str">
            <v>CUR-3</v>
          </cell>
          <cell r="C13">
            <v>3521232</v>
          </cell>
          <cell r="D13">
            <v>388940.245</v>
          </cell>
          <cell r="E13">
            <v>7825.7839999999997</v>
          </cell>
          <cell r="F13">
            <v>8128.05</v>
          </cell>
          <cell r="G13">
            <v>155287.12700000001</v>
          </cell>
          <cell r="H13">
            <v>2961050.7940000002</v>
          </cell>
          <cell r="I13">
            <v>19468.417000000001</v>
          </cell>
          <cell r="J13">
            <v>15493.499</v>
          </cell>
          <cell r="K13">
            <v>43677.73</v>
          </cell>
          <cell r="L13">
            <v>0.91930000000000001</v>
          </cell>
          <cell r="M13">
            <v>7.1239999999999997</v>
          </cell>
          <cell r="N13">
            <v>7.7470999999999997</v>
          </cell>
          <cell r="O13">
            <v>0.33</v>
          </cell>
        </row>
        <row r="14">
          <cell r="B14" t="str">
            <v>DJ-1</v>
          </cell>
          <cell r="C14">
            <v>2653392</v>
          </cell>
          <cell r="D14">
            <v>1515.8</v>
          </cell>
          <cell r="E14">
            <v>18456.366999999998</v>
          </cell>
          <cell r="F14">
            <v>0</v>
          </cell>
          <cell r="G14">
            <v>48639.838000000003</v>
          </cell>
          <cell r="H14">
            <v>2584779.9950000001</v>
          </cell>
          <cell r="I14">
            <v>0</v>
          </cell>
          <cell r="J14">
            <v>225.35</v>
          </cell>
          <cell r="K14">
            <v>95194.835000000006</v>
          </cell>
          <cell r="L14">
            <v>0.70899999999999996</v>
          </cell>
          <cell r="M14">
            <v>5.4705000000000004</v>
          </cell>
          <cell r="N14">
            <v>5.4705000000000004</v>
          </cell>
          <cell r="O14">
            <v>1.8137000000000001</v>
          </cell>
        </row>
        <row r="15">
          <cell r="B15" t="str">
            <v>DJ-2</v>
          </cell>
          <cell r="C15">
            <v>2653392</v>
          </cell>
          <cell r="D15">
            <v>16370.004000000001</v>
          </cell>
          <cell r="E15">
            <v>143167.13200000001</v>
          </cell>
          <cell r="F15">
            <v>2756</v>
          </cell>
          <cell r="G15">
            <v>20825.467000000001</v>
          </cell>
          <cell r="H15">
            <v>2470273.3969999999</v>
          </cell>
          <cell r="I15">
            <v>44</v>
          </cell>
          <cell r="J15">
            <v>614.66600000000005</v>
          </cell>
          <cell r="K15">
            <v>107931.13400000001</v>
          </cell>
          <cell r="L15">
            <v>5.4798</v>
          </cell>
          <cell r="M15">
            <v>5.2980999999999998</v>
          </cell>
          <cell r="N15">
            <v>5.2999000000000001</v>
          </cell>
          <cell r="O15">
            <v>14.069100000000001</v>
          </cell>
        </row>
        <row r="16">
          <cell r="B16" t="str">
            <v>DJ-3</v>
          </cell>
          <cell r="C16">
            <v>5507040</v>
          </cell>
          <cell r="D16">
            <v>2335.7399999999998</v>
          </cell>
          <cell r="E16">
            <v>140316</v>
          </cell>
          <cell r="F16">
            <v>0</v>
          </cell>
          <cell r="G16">
            <v>171574.33199999999</v>
          </cell>
          <cell r="H16">
            <v>5192813.9280000003</v>
          </cell>
          <cell r="I16">
            <v>127.2</v>
          </cell>
          <cell r="J16">
            <v>1604</v>
          </cell>
          <cell r="K16">
            <v>186512.535</v>
          </cell>
          <cell r="L16">
            <v>2.6334</v>
          </cell>
          <cell r="M16">
            <v>6.7051999999999996</v>
          </cell>
          <cell r="N16">
            <v>6.7074999999999996</v>
          </cell>
          <cell r="O16">
            <v>6.6437999999999997</v>
          </cell>
        </row>
        <row r="17">
          <cell r="B17" t="str">
            <v>DJ-4</v>
          </cell>
          <cell r="C17">
            <v>8260560</v>
          </cell>
          <cell r="D17">
            <v>10087.11</v>
          </cell>
          <cell r="E17">
            <v>119377.5</v>
          </cell>
          <cell r="F17">
            <v>103554</v>
          </cell>
          <cell r="G17">
            <v>395714</v>
          </cell>
          <cell r="H17">
            <v>7631827.3899999997</v>
          </cell>
          <cell r="I17">
            <v>0</v>
          </cell>
          <cell r="J17">
            <v>1959.2</v>
          </cell>
          <cell r="K17">
            <v>471452.28100000002</v>
          </cell>
          <cell r="L17">
            <v>1.5401</v>
          </cell>
          <cell r="M17">
            <v>11.9625</v>
          </cell>
          <cell r="N17">
            <v>11.9625</v>
          </cell>
          <cell r="O17">
            <v>3.7682000000000002</v>
          </cell>
        </row>
        <row r="18">
          <cell r="B18" t="str">
            <v>GAD-1</v>
          </cell>
          <cell r="C18">
            <v>1492560</v>
          </cell>
          <cell r="D18">
            <v>1344960.9450000001</v>
          </cell>
          <cell r="E18">
            <v>0</v>
          </cell>
          <cell r="F18">
            <v>0</v>
          </cell>
          <cell r="G18">
            <v>2383</v>
          </cell>
          <cell r="H18">
            <v>145216.05499999999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1.6145</v>
          </cell>
          <cell r="N18">
            <v>1.6145</v>
          </cell>
          <cell r="O18">
            <v>0</v>
          </cell>
        </row>
        <row r="19">
          <cell r="B19" t="str">
            <v>GAD-2</v>
          </cell>
          <cell r="C19">
            <v>1858680</v>
          </cell>
          <cell r="D19">
            <v>1593269.094</v>
          </cell>
          <cell r="E19">
            <v>0</v>
          </cell>
          <cell r="F19">
            <v>0</v>
          </cell>
          <cell r="G19">
            <v>19566.45</v>
          </cell>
          <cell r="H19">
            <v>245844.45600000001</v>
          </cell>
          <cell r="I19">
            <v>0</v>
          </cell>
          <cell r="J19">
            <v>0</v>
          </cell>
          <cell r="K19">
            <v>355.33300000000003</v>
          </cell>
          <cell r="L19">
            <v>0</v>
          </cell>
          <cell r="M19">
            <v>7.5060000000000002</v>
          </cell>
          <cell r="N19">
            <v>7.5060000000000002</v>
          </cell>
          <cell r="O19">
            <v>0</v>
          </cell>
        </row>
        <row r="20">
          <cell r="B20" t="str">
            <v>GAD-3</v>
          </cell>
          <cell r="C20">
            <v>2503200</v>
          </cell>
          <cell r="D20">
            <v>2028801.875</v>
          </cell>
          <cell r="E20">
            <v>0</v>
          </cell>
          <cell r="F20">
            <v>7898.3339999999998</v>
          </cell>
          <cell r="G20">
            <v>24004.999</v>
          </cell>
          <cell r="H20">
            <v>442494.79200000002</v>
          </cell>
          <cell r="I20">
            <v>0</v>
          </cell>
          <cell r="J20">
            <v>0</v>
          </cell>
          <cell r="K20">
            <v>807</v>
          </cell>
          <cell r="L20">
            <v>0</v>
          </cell>
          <cell r="M20">
            <v>6.8951000000000002</v>
          </cell>
          <cell r="N20">
            <v>6.8951000000000002</v>
          </cell>
          <cell r="O20">
            <v>0</v>
          </cell>
        </row>
        <row r="21">
          <cell r="B21" t="str">
            <v>GAD-4</v>
          </cell>
          <cell r="C21">
            <v>1001280</v>
          </cell>
          <cell r="D21">
            <v>621687.12</v>
          </cell>
          <cell r="E21">
            <v>0</v>
          </cell>
          <cell r="F21">
            <v>144</v>
          </cell>
          <cell r="G21">
            <v>9503.3279999999995</v>
          </cell>
          <cell r="H21">
            <v>369945.55200000003</v>
          </cell>
          <cell r="I21">
            <v>0</v>
          </cell>
          <cell r="J21">
            <v>0</v>
          </cell>
          <cell r="K21">
            <v>175.5</v>
          </cell>
          <cell r="L21">
            <v>0</v>
          </cell>
          <cell r="M21">
            <v>2.5876999999999999</v>
          </cell>
          <cell r="N21">
            <v>2.5876999999999999</v>
          </cell>
          <cell r="O21">
            <v>0</v>
          </cell>
        </row>
        <row r="22">
          <cell r="B22" t="str">
            <v>GAD-5</v>
          </cell>
          <cell r="C22">
            <v>1001280</v>
          </cell>
          <cell r="D22">
            <v>636728.36</v>
          </cell>
          <cell r="E22">
            <v>0</v>
          </cell>
          <cell r="F22">
            <v>2746.0010000000002</v>
          </cell>
          <cell r="G22">
            <v>11841.331</v>
          </cell>
          <cell r="H22">
            <v>349964.30800000002</v>
          </cell>
          <cell r="I22">
            <v>0</v>
          </cell>
          <cell r="J22">
            <v>0</v>
          </cell>
          <cell r="K22">
            <v>216.5</v>
          </cell>
          <cell r="L22">
            <v>0</v>
          </cell>
          <cell r="M22">
            <v>4.0608000000000004</v>
          </cell>
          <cell r="N22">
            <v>4.0608000000000004</v>
          </cell>
          <cell r="O22">
            <v>0</v>
          </cell>
        </row>
        <row r="23">
          <cell r="B23" t="str">
            <v>GAD-6</v>
          </cell>
          <cell r="C23">
            <v>1001280</v>
          </cell>
          <cell r="D23">
            <v>642727.12</v>
          </cell>
          <cell r="E23">
            <v>12368.666999999999</v>
          </cell>
          <cell r="F23">
            <v>0</v>
          </cell>
          <cell r="G23">
            <v>17509.332999999999</v>
          </cell>
          <cell r="H23">
            <v>328674.88</v>
          </cell>
          <cell r="I23">
            <v>0</v>
          </cell>
          <cell r="J23">
            <v>0</v>
          </cell>
          <cell r="K23">
            <v>175.5</v>
          </cell>
          <cell r="L23">
            <v>3.6267</v>
          </cell>
          <cell r="M23">
            <v>5.1085000000000003</v>
          </cell>
          <cell r="N23">
            <v>5.1085000000000003</v>
          </cell>
          <cell r="O23">
            <v>3.2210000000000001</v>
          </cell>
        </row>
        <row r="24">
          <cell r="B24" t="str">
            <v>HDN-1</v>
          </cell>
          <cell r="C24">
            <v>4605888</v>
          </cell>
          <cell r="D24">
            <v>2922.4720000000002</v>
          </cell>
          <cell r="E24">
            <v>110400</v>
          </cell>
          <cell r="F24">
            <v>26971.332999999999</v>
          </cell>
          <cell r="G24">
            <v>117355.201</v>
          </cell>
          <cell r="H24">
            <v>4348238.9939999999</v>
          </cell>
          <cell r="I24">
            <v>1878.4</v>
          </cell>
          <cell r="J24">
            <v>9543.3340000000007</v>
          </cell>
          <cell r="K24">
            <v>92050.964999999997</v>
          </cell>
          <cell r="L24">
            <v>2.5182000000000002</v>
          </cell>
          <cell r="M24">
            <v>5.4740000000000002</v>
          </cell>
          <cell r="N24">
            <v>5.5157999999999996</v>
          </cell>
          <cell r="O24">
            <v>6.25</v>
          </cell>
        </row>
        <row r="25">
          <cell r="B25" t="str">
            <v>HDN-2</v>
          </cell>
          <cell r="C25">
            <v>6558384</v>
          </cell>
          <cell r="D25">
            <v>0</v>
          </cell>
          <cell r="E25">
            <v>191845.13399999999</v>
          </cell>
          <cell r="F25">
            <v>56513.4</v>
          </cell>
          <cell r="G25">
            <v>137916.80100000001</v>
          </cell>
          <cell r="H25">
            <v>6172108.665</v>
          </cell>
          <cell r="I25">
            <v>3465.0830000000001</v>
          </cell>
          <cell r="J25">
            <v>92.8</v>
          </cell>
          <cell r="K25">
            <v>19258.384999999998</v>
          </cell>
          <cell r="L25">
            <v>3.069</v>
          </cell>
          <cell r="M25">
            <v>3.3578999999999999</v>
          </cell>
          <cell r="N25">
            <v>3.4123000000000001</v>
          </cell>
          <cell r="O25">
            <v>7.6273999999999997</v>
          </cell>
        </row>
        <row r="26">
          <cell r="B26" t="str">
            <v>HRM-1</v>
          </cell>
          <cell r="C26">
            <v>5906774.9759999998</v>
          </cell>
          <cell r="D26">
            <v>150776.84</v>
          </cell>
          <cell r="E26">
            <v>276965.94199999998</v>
          </cell>
          <cell r="F26">
            <v>24516.917000000001</v>
          </cell>
          <cell r="G26">
            <v>33174.008000000002</v>
          </cell>
          <cell r="H26">
            <v>5421357.7170000002</v>
          </cell>
          <cell r="I26">
            <v>0</v>
          </cell>
          <cell r="J26">
            <v>0</v>
          </cell>
          <cell r="K26">
            <v>31.692</v>
          </cell>
          <cell r="L26">
            <v>4.8605</v>
          </cell>
          <cell r="M26">
            <v>1.0535000000000001</v>
          </cell>
          <cell r="N26">
            <v>1.0535000000000001</v>
          </cell>
          <cell r="O26">
            <v>12.301600000000001</v>
          </cell>
        </row>
        <row r="27">
          <cell r="B27" t="str">
            <v>HRM-2</v>
          </cell>
          <cell r="C27">
            <v>5906774.9759999998</v>
          </cell>
          <cell r="D27">
            <v>283204.93900000001</v>
          </cell>
          <cell r="E27">
            <v>262651.89199999999</v>
          </cell>
          <cell r="F27">
            <v>25181.15</v>
          </cell>
          <cell r="G27">
            <v>146639.75700000001</v>
          </cell>
          <cell r="H27">
            <v>5189097.2379999999</v>
          </cell>
          <cell r="I27">
            <v>0</v>
          </cell>
          <cell r="J27">
            <v>0</v>
          </cell>
          <cell r="K27">
            <v>80.55</v>
          </cell>
          <cell r="L27">
            <v>4.8178000000000001</v>
          </cell>
          <cell r="M27">
            <v>3.2065999999999999</v>
          </cell>
          <cell r="N27">
            <v>3.2065999999999999</v>
          </cell>
          <cell r="O27">
            <v>11.8108</v>
          </cell>
        </row>
        <row r="28">
          <cell r="B28" t="str">
            <v>HTG-1</v>
          </cell>
          <cell r="C28">
            <v>11139240</v>
          </cell>
          <cell r="D28">
            <v>0</v>
          </cell>
          <cell r="E28">
            <v>280350</v>
          </cell>
          <cell r="F28">
            <v>90728.082999999999</v>
          </cell>
          <cell r="G28">
            <v>749587.66500000004</v>
          </cell>
          <cell r="H28">
            <v>10018574.252</v>
          </cell>
          <cell r="I28">
            <v>77355.150999999998</v>
          </cell>
          <cell r="J28">
            <v>9799.5490000000009</v>
          </cell>
          <cell r="K28">
            <v>230163.66699999999</v>
          </cell>
          <cell r="L28">
            <v>3.4731999999999998</v>
          </cell>
          <cell r="M28">
            <v>9.9482999999999997</v>
          </cell>
          <cell r="N28">
            <v>10.6607</v>
          </cell>
          <cell r="O28">
            <v>6.5625</v>
          </cell>
        </row>
        <row r="29">
          <cell r="B29" t="str">
            <v>HTG-2</v>
          </cell>
          <cell r="C29">
            <v>11264400</v>
          </cell>
          <cell r="D29">
            <v>750.15</v>
          </cell>
          <cell r="E29">
            <v>486000</v>
          </cell>
          <cell r="F29">
            <v>4545</v>
          </cell>
          <cell r="G29">
            <v>739312.5</v>
          </cell>
          <cell r="H29">
            <v>10033792.35</v>
          </cell>
          <cell r="I29">
            <v>24112.848000000002</v>
          </cell>
          <cell r="J29">
            <v>29565.764999999999</v>
          </cell>
          <cell r="K29">
            <v>241746.114</v>
          </cell>
          <cell r="L29">
            <v>4.8491</v>
          </cell>
          <cell r="M29">
            <v>9.4192</v>
          </cell>
          <cell r="N29">
            <v>9.6428999999999991</v>
          </cell>
          <cell r="O29">
            <v>11.25</v>
          </cell>
        </row>
        <row r="30">
          <cell r="B30" t="str">
            <v>HTR-1</v>
          </cell>
          <cell r="C30">
            <v>10763760</v>
          </cell>
          <cell r="D30">
            <v>0</v>
          </cell>
          <cell r="E30">
            <v>230501.49900000001</v>
          </cell>
          <cell r="F30">
            <v>93195.334000000003</v>
          </cell>
          <cell r="G30">
            <v>522700.83600000001</v>
          </cell>
          <cell r="H30">
            <v>9917362.3310000002</v>
          </cell>
          <cell r="I30">
            <v>33822.148999999998</v>
          </cell>
          <cell r="J30">
            <v>59839.7</v>
          </cell>
          <cell r="K30">
            <v>224950.902</v>
          </cell>
          <cell r="L30">
            <v>2.6046999999999998</v>
          </cell>
          <cell r="M30">
            <v>8.5509000000000004</v>
          </cell>
          <cell r="N30">
            <v>8.8719999999999999</v>
          </cell>
          <cell r="O30">
            <v>5.5838000000000001</v>
          </cell>
        </row>
        <row r="31">
          <cell r="B31" t="str">
            <v>HTR-2</v>
          </cell>
          <cell r="C31">
            <v>10763760</v>
          </cell>
          <cell r="D31">
            <v>0</v>
          </cell>
          <cell r="E31">
            <v>258594.83300000001</v>
          </cell>
          <cell r="F31">
            <v>25764.167000000001</v>
          </cell>
          <cell r="G31">
            <v>508682.83100000001</v>
          </cell>
          <cell r="H31">
            <v>9970718.1689999998</v>
          </cell>
          <cell r="I31">
            <v>14069.316000000001</v>
          </cell>
          <cell r="J31">
            <v>62923.499000000003</v>
          </cell>
          <cell r="K31">
            <v>213634.897</v>
          </cell>
          <cell r="L31">
            <v>2.6655000000000002</v>
          </cell>
          <cell r="M31">
            <v>7.7201000000000004</v>
          </cell>
          <cell r="N31">
            <v>7.8540000000000001</v>
          </cell>
          <cell r="O31">
            <v>6.2644000000000002</v>
          </cell>
        </row>
        <row r="32">
          <cell r="B32" t="str">
            <v>HTR-3</v>
          </cell>
          <cell r="C32">
            <v>11514720</v>
          </cell>
          <cell r="D32">
            <v>0</v>
          </cell>
          <cell r="E32">
            <v>419221</v>
          </cell>
          <cell r="F32">
            <v>116065.667</v>
          </cell>
          <cell r="G32">
            <v>561813.33100000001</v>
          </cell>
          <cell r="H32">
            <v>10417620.002</v>
          </cell>
          <cell r="I32">
            <v>57579.4</v>
          </cell>
          <cell r="J32">
            <v>77786.131999999998</v>
          </cell>
          <cell r="K32">
            <v>454026.897</v>
          </cell>
          <cell r="L32">
            <v>4.3997999999999999</v>
          </cell>
          <cell r="M32">
            <v>10.9025</v>
          </cell>
          <cell r="N32">
            <v>11.4215</v>
          </cell>
          <cell r="O32">
            <v>9.4931999999999999</v>
          </cell>
        </row>
        <row r="33">
          <cell r="B33" t="str">
            <v>JB-1</v>
          </cell>
          <cell r="C33">
            <v>13266960</v>
          </cell>
          <cell r="D33">
            <v>0</v>
          </cell>
          <cell r="E33">
            <v>381794.33299999998</v>
          </cell>
          <cell r="F33">
            <v>193856.33300000001</v>
          </cell>
          <cell r="G33">
            <v>705739.16899999999</v>
          </cell>
          <cell r="H33">
            <v>11985570.164999999</v>
          </cell>
          <cell r="I33">
            <v>2323.3330000000001</v>
          </cell>
          <cell r="J33">
            <v>7286.25</v>
          </cell>
          <cell r="K33">
            <v>681849.27899999998</v>
          </cell>
          <cell r="L33">
            <v>3.1059000000000001</v>
          </cell>
          <cell r="M33">
            <v>12.3299</v>
          </cell>
          <cell r="N33">
            <v>12.348000000000001</v>
          </cell>
          <cell r="O33">
            <v>7.5038</v>
          </cell>
        </row>
        <row r="34">
          <cell r="B34" t="str">
            <v>JB-2</v>
          </cell>
          <cell r="C34">
            <v>13266960</v>
          </cell>
          <cell r="D34">
            <v>14999</v>
          </cell>
          <cell r="E34">
            <v>600490</v>
          </cell>
          <cell r="F34">
            <v>96159.667000000001</v>
          </cell>
          <cell r="G34">
            <v>836834.66899999999</v>
          </cell>
          <cell r="H34">
            <v>11718476.664000001</v>
          </cell>
          <cell r="I34">
            <v>536</v>
          </cell>
          <cell r="J34">
            <v>11195.829</v>
          </cell>
          <cell r="K34">
            <v>639495.65099999995</v>
          </cell>
          <cell r="L34">
            <v>4.8788999999999998</v>
          </cell>
          <cell r="M34">
            <v>12.517799999999999</v>
          </cell>
          <cell r="N34">
            <v>12.522</v>
          </cell>
          <cell r="O34">
            <v>11.802099999999999</v>
          </cell>
        </row>
        <row r="35">
          <cell r="B35" t="str">
            <v>JB-3</v>
          </cell>
          <cell r="C35">
            <v>13266960</v>
          </cell>
          <cell r="D35">
            <v>9487</v>
          </cell>
          <cell r="E35">
            <v>648826</v>
          </cell>
          <cell r="F35">
            <v>127058.667</v>
          </cell>
          <cell r="G35">
            <v>538983.5</v>
          </cell>
          <cell r="H35">
            <v>11942604.833000001</v>
          </cell>
          <cell r="I35">
            <v>3335.0329999999999</v>
          </cell>
          <cell r="J35">
            <v>16016.865</v>
          </cell>
          <cell r="K35">
            <v>692076.89899999998</v>
          </cell>
          <cell r="L35">
            <v>5.1794000000000002</v>
          </cell>
          <cell r="M35">
            <v>10.898400000000001</v>
          </cell>
          <cell r="N35">
            <v>10.924799999999999</v>
          </cell>
          <cell r="O35">
            <v>12.7521</v>
          </cell>
        </row>
        <row r="36">
          <cell r="B36" t="str">
            <v>JB-4</v>
          </cell>
          <cell r="C36">
            <v>13266960</v>
          </cell>
          <cell r="D36">
            <v>0</v>
          </cell>
          <cell r="E36">
            <v>721577.33299999998</v>
          </cell>
          <cell r="F36">
            <v>66294.167000000001</v>
          </cell>
          <cell r="G36">
            <v>656060.49699999997</v>
          </cell>
          <cell r="H36">
            <v>11823028.003</v>
          </cell>
          <cell r="I36">
            <v>1286.816</v>
          </cell>
          <cell r="J36">
            <v>9179.6200000000008</v>
          </cell>
          <cell r="K36">
            <v>911831.68599999999</v>
          </cell>
          <cell r="L36">
            <v>5.7624000000000004</v>
          </cell>
          <cell r="M36">
            <v>13.099399999999999</v>
          </cell>
          <cell r="N36">
            <v>13.1096</v>
          </cell>
          <cell r="O36">
            <v>14.181900000000001</v>
          </cell>
        </row>
        <row r="37">
          <cell r="B37" t="str">
            <v>LMT-1</v>
          </cell>
          <cell r="C37">
            <v>350448</v>
          </cell>
          <cell r="D37">
            <v>32476.01</v>
          </cell>
          <cell r="E37">
            <v>15512</v>
          </cell>
          <cell r="F37">
            <v>154</v>
          </cell>
          <cell r="G37">
            <v>650.29999999999995</v>
          </cell>
          <cell r="H37">
            <v>301655.69</v>
          </cell>
          <cell r="I37">
            <v>0</v>
          </cell>
          <cell r="J37">
            <v>0</v>
          </cell>
          <cell r="K37">
            <v>574.899</v>
          </cell>
          <cell r="L37">
            <v>4.8907999999999996</v>
          </cell>
          <cell r="M37">
            <v>0.45600000000000002</v>
          </cell>
          <cell r="N37">
            <v>0.45600000000000002</v>
          </cell>
          <cell r="O37">
            <v>11.541700000000001</v>
          </cell>
        </row>
        <row r="38">
          <cell r="B38" t="str">
            <v>LS-1</v>
          </cell>
          <cell r="C38">
            <v>859994.34199999995</v>
          </cell>
          <cell r="D38">
            <v>145623.69500000001</v>
          </cell>
          <cell r="E38">
            <v>30952.531999999999</v>
          </cell>
          <cell r="F38">
            <v>0</v>
          </cell>
          <cell r="G38">
            <v>31047.861000000001</v>
          </cell>
          <cell r="H38">
            <v>652370.25399999996</v>
          </cell>
          <cell r="I38">
            <v>91.215000000000003</v>
          </cell>
          <cell r="J38">
            <v>0</v>
          </cell>
          <cell r="K38">
            <v>860.55799999999999</v>
          </cell>
          <cell r="L38">
            <v>4.5430999999999999</v>
          </cell>
          <cell r="M38">
            <v>4.6688999999999998</v>
          </cell>
          <cell r="N38">
            <v>4.6822999999999997</v>
          </cell>
          <cell r="O38">
            <v>1.9089</v>
          </cell>
        </row>
        <row r="39">
          <cell r="B39" t="str">
            <v>LS-2</v>
          </cell>
          <cell r="C39">
            <v>859994.34199999995</v>
          </cell>
          <cell r="D39">
            <v>110201.024</v>
          </cell>
          <cell r="E39">
            <v>30527.842000000001</v>
          </cell>
          <cell r="F39">
            <v>5077.97</v>
          </cell>
          <cell r="G39">
            <v>29125.921999999999</v>
          </cell>
          <cell r="H39">
            <v>685061.58400000003</v>
          </cell>
          <cell r="I39">
            <v>138.048</v>
          </cell>
          <cell r="J39">
            <v>0</v>
          </cell>
          <cell r="K39">
            <v>741.89599999999996</v>
          </cell>
          <cell r="L39">
            <v>4.2854000000000001</v>
          </cell>
          <cell r="M39">
            <v>4.8585000000000003</v>
          </cell>
          <cell r="N39">
            <v>4.8776999999999999</v>
          </cell>
          <cell r="O39">
            <v>1.8817999999999999</v>
          </cell>
        </row>
        <row r="40">
          <cell r="B40" t="str">
            <v>LS-3</v>
          </cell>
          <cell r="C40">
            <v>1139625</v>
          </cell>
          <cell r="D40">
            <v>110200.72500000001</v>
          </cell>
          <cell r="E40">
            <v>40455</v>
          </cell>
          <cell r="F40">
            <v>0</v>
          </cell>
          <cell r="G40">
            <v>47182.5</v>
          </cell>
          <cell r="H40">
            <v>941786.77500000002</v>
          </cell>
          <cell r="I40">
            <v>213.2</v>
          </cell>
          <cell r="J40">
            <v>0</v>
          </cell>
          <cell r="K40">
            <v>1928.2829999999999</v>
          </cell>
          <cell r="L40">
            <v>4.1402999999999999</v>
          </cell>
          <cell r="M40">
            <v>4.9659000000000004</v>
          </cell>
          <cell r="N40">
            <v>4.9874000000000001</v>
          </cell>
          <cell r="O40">
            <v>1.8729</v>
          </cell>
        </row>
        <row r="41">
          <cell r="B41" t="str">
            <v>NTN-1</v>
          </cell>
          <cell r="C41">
            <v>4005120</v>
          </cell>
          <cell r="D41">
            <v>0</v>
          </cell>
          <cell r="E41">
            <v>96000</v>
          </cell>
          <cell r="F41">
            <v>55469.334000000003</v>
          </cell>
          <cell r="G41">
            <v>58258.665999999997</v>
          </cell>
          <cell r="H41">
            <v>3795392</v>
          </cell>
          <cell r="I41">
            <v>8975.5159999999996</v>
          </cell>
          <cell r="J41">
            <v>38258.718000000001</v>
          </cell>
          <cell r="K41">
            <v>161364.04500000001</v>
          </cell>
          <cell r="L41">
            <v>2.6976</v>
          </cell>
          <cell r="M41">
            <v>8.0159000000000002</v>
          </cell>
          <cell r="N41">
            <v>8.2454999999999998</v>
          </cell>
          <cell r="O41">
            <v>6.25</v>
          </cell>
        </row>
        <row r="42">
          <cell r="B42" t="str">
            <v>NTN-2</v>
          </cell>
          <cell r="C42">
            <v>5256720</v>
          </cell>
          <cell r="D42">
            <v>472.5</v>
          </cell>
          <cell r="E42">
            <v>202125</v>
          </cell>
          <cell r="F42">
            <v>54845</v>
          </cell>
          <cell r="G42">
            <v>62993</v>
          </cell>
          <cell r="H42">
            <v>4936284.5</v>
          </cell>
          <cell r="I42">
            <v>9662.7000000000007</v>
          </cell>
          <cell r="J42">
            <v>33351.565999999999</v>
          </cell>
          <cell r="K42">
            <v>176723.23499999999</v>
          </cell>
          <cell r="L42">
            <v>4.1216999999999997</v>
          </cell>
          <cell r="M42">
            <v>6.4880000000000004</v>
          </cell>
          <cell r="N42">
            <v>6.6791999999999998</v>
          </cell>
          <cell r="O42">
            <v>10.026</v>
          </cell>
        </row>
        <row r="43">
          <cell r="B43" t="str">
            <v>NTN-3</v>
          </cell>
          <cell r="C43">
            <v>8260560</v>
          </cell>
          <cell r="D43">
            <v>0</v>
          </cell>
          <cell r="E43">
            <v>144408</v>
          </cell>
          <cell r="F43">
            <v>185372</v>
          </cell>
          <cell r="G43">
            <v>266244</v>
          </cell>
          <cell r="H43">
            <v>7664536</v>
          </cell>
          <cell r="I43">
            <v>17893.332999999999</v>
          </cell>
          <cell r="J43">
            <v>29611.985000000001</v>
          </cell>
          <cell r="K43">
            <v>265220.57</v>
          </cell>
          <cell r="L43">
            <v>2.0783999999999998</v>
          </cell>
          <cell r="M43">
            <v>9.1971000000000007</v>
          </cell>
          <cell r="N43">
            <v>9.4175000000000004</v>
          </cell>
          <cell r="O43">
            <v>4.5583</v>
          </cell>
        </row>
        <row r="44">
          <cell r="B44" t="str">
            <v>WV-1</v>
          </cell>
          <cell r="C44">
            <v>981120</v>
          </cell>
          <cell r="D44">
            <v>546169.12</v>
          </cell>
          <cell r="E44">
            <v>3532.6660000000002</v>
          </cell>
          <cell r="F44">
            <v>0</v>
          </cell>
          <cell r="G44">
            <v>15974.666999999999</v>
          </cell>
          <cell r="H44">
            <v>415443.54700000002</v>
          </cell>
          <cell r="I44">
            <v>0</v>
          </cell>
          <cell r="J44">
            <v>0</v>
          </cell>
          <cell r="K44">
            <v>0</v>
          </cell>
          <cell r="L44">
            <v>0.84319999999999995</v>
          </cell>
          <cell r="M44">
            <v>3.7027999999999999</v>
          </cell>
          <cell r="N44">
            <v>3.7027999999999999</v>
          </cell>
          <cell r="O44">
            <v>0.92</v>
          </cell>
        </row>
        <row r="45">
          <cell r="B45" t="str">
            <v>WV-2</v>
          </cell>
          <cell r="C45">
            <v>981120</v>
          </cell>
          <cell r="D45">
            <v>559390.4</v>
          </cell>
          <cell r="E45">
            <v>1947.999</v>
          </cell>
          <cell r="F45">
            <v>0</v>
          </cell>
          <cell r="G45">
            <v>7587.3339999999998</v>
          </cell>
          <cell r="H45">
            <v>412194.26699999999</v>
          </cell>
          <cell r="I45">
            <v>0</v>
          </cell>
          <cell r="J45">
            <v>0</v>
          </cell>
          <cell r="K45">
            <v>0</v>
          </cell>
          <cell r="L45">
            <v>0.47039999999999998</v>
          </cell>
          <cell r="M45">
            <v>1.8073999999999999</v>
          </cell>
          <cell r="N45">
            <v>1.8073999999999999</v>
          </cell>
          <cell r="O45">
            <v>0.50729999999999997</v>
          </cell>
        </row>
        <row r="46">
          <cell r="B46" t="str">
            <v>WV-3</v>
          </cell>
          <cell r="C46">
            <v>981120</v>
          </cell>
          <cell r="D46">
            <v>555678.76</v>
          </cell>
          <cell r="E46">
            <v>1682.6669999999999</v>
          </cell>
          <cell r="F46">
            <v>20</v>
          </cell>
          <cell r="G46">
            <v>1454.6669999999999</v>
          </cell>
          <cell r="H46">
            <v>422283.90600000002</v>
          </cell>
          <cell r="I46">
            <v>0</v>
          </cell>
          <cell r="J46">
            <v>0</v>
          </cell>
          <cell r="K46">
            <v>0</v>
          </cell>
          <cell r="L46">
            <v>0.39689999999999998</v>
          </cell>
          <cell r="M46">
            <v>0.34799999999999998</v>
          </cell>
          <cell r="N46">
            <v>0.34799999999999998</v>
          </cell>
          <cell r="O46">
            <v>0.43819999999999998</v>
          </cell>
        </row>
        <row r="47">
          <cell r="B47" t="str">
            <v>WV-4</v>
          </cell>
          <cell r="C47">
            <v>981120</v>
          </cell>
          <cell r="D47">
            <v>567475.72</v>
          </cell>
          <cell r="E47">
            <v>7253.3339999999998</v>
          </cell>
          <cell r="F47">
            <v>116.667</v>
          </cell>
          <cell r="G47">
            <v>3751.335</v>
          </cell>
          <cell r="H47">
            <v>402522.94400000002</v>
          </cell>
          <cell r="I47">
            <v>0</v>
          </cell>
          <cell r="J47">
            <v>0</v>
          </cell>
          <cell r="K47">
            <v>366.23399999999998</v>
          </cell>
          <cell r="L47">
            <v>1.7701</v>
          </cell>
          <cell r="M47">
            <v>1.0419</v>
          </cell>
          <cell r="N47">
            <v>1.0419</v>
          </cell>
          <cell r="O47">
            <v>1.8889</v>
          </cell>
        </row>
        <row r="48">
          <cell r="B48" t="str">
            <v>WV-5</v>
          </cell>
          <cell r="C48">
            <v>981120</v>
          </cell>
          <cell r="D48">
            <v>570988.92000000004</v>
          </cell>
          <cell r="E48">
            <v>10921.333000000001</v>
          </cell>
          <cell r="F48">
            <v>52.667000000000002</v>
          </cell>
          <cell r="G48">
            <v>3126</v>
          </cell>
          <cell r="H48">
            <v>396031.08</v>
          </cell>
          <cell r="I48">
            <v>0</v>
          </cell>
          <cell r="J48">
            <v>0</v>
          </cell>
          <cell r="K48">
            <v>0</v>
          </cell>
          <cell r="L48">
            <v>2.6837</v>
          </cell>
          <cell r="M48">
            <v>0.79620000000000002</v>
          </cell>
          <cell r="N48">
            <v>0.79620000000000002</v>
          </cell>
          <cell r="O48">
            <v>2.8441000000000001</v>
          </cell>
        </row>
        <row r="49">
          <cell r="B49" t="str">
            <v>WYO-1</v>
          </cell>
          <cell r="C49">
            <v>8385720</v>
          </cell>
          <cell r="D49">
            <v>0</v>
          </cell>
          <cell r="E49">
            <v>254008.16699999999</v>
          </cell>
          <cell r="F49">
            <v>141442.57999999999</v>
          </cell>
          <cell r="G49">
            <v>185210.33300000001</v>
          </cell>
          <cell r="H49">
            <v>7805058.9199999999</v>
          </cell>
          <cell r="I49">
            <v>2266.433</v>
          </cell>
          <cell r="J49">
            <v>6060.35</v>
          </cell>
          <cell r="K49">
            <v>74314.282999999996</v>
          </cell>
          <cell r="L49">
            <v>3.18</v>
          </cell>
          <cell r="M49">
            <v>5.0053999999999998</v>
          </cell>
          <cell r="N49">
            <v>5.0332999999999997</v>
          </cell>
          <cell r="O49">
            <v>7.8982999999999999</v>
          </cell>
        </row>
        <row r="50">
          <cell r="B50" t="str">
            <v>BLN-1</v>
          </cell>
          <cell r="C50">
            <v>230736</v>
          </cell>
          <cell r="D50">
            <v>1104</v>
          </cell>
          <cell r="E50">
            <v>9039.7669999999998</v>
          </cell>
          <cell r="F50">
            <v>2198.0329999999999</v>
          </cell>
          <cell r="G50">
            <v>3065.902</v>
          </cell>
          <cell r="H50">
            <v>215328.29800000001</v>
          </cell>
          <cell r="I50">
            <v>74.400000000000006</v>
          </cell>
          <cell r="J50">
            <v>230.45</v>
          </cell>
          <cell r="K50">
            <v>5969.0969999999998</v>
          </cell>
          <cell r="L50">
            <v>4.0621</v>
          </cell>
          <cell r="M50">
            <v>5.1966999999999999</v>
          </cell>
          <cell r="N50">
            <v>5.2304000000000004</v>
          </cell>
          <cell r="O50">
            <v>4.0941000000000001</v>
          </cell>
        </row>
        <row r="51">
          <cell r="B51" t="str">
            <v>BLN-2</v>
          </cell>
          <cell r="C51">
            <v>14680</v>
          </cell>
          <cell r="D51">
            <v>0</v>
          </cell>
          <cell r="E51">
            <v>0</v>
          </cell>
          <cell r="F51">
            <v>1159</v>
          </cell>
          <cell r="G51">
            <v>4227.0010000000002</v>
          </cell>
          <cell r="H51">
            <v>9293.9989999999998</v>
          </cell>
          <cell r="I51">
            <v>0</v>
          </cell>
          <cell r="J51">
            <v>0</v>
          </cell>
          <cell r="K51">
            <v>218</v>
          </cell>
          <cell r="L51">
            <v>0</v>
          </cell>
          <cell r="M51">
            <v>38.174399999999999</v>
          </cell>
          <cell r="N51">
            <v>38.174399999999999</v>
          </cell>
          <cell r="O51">
            <v>0</v>
          </cell>
        </row>
        <row r="52">
          <cell r="B52" t="str">
            <v>CHO-4</v>
          </cell>
          <cell r="C52">
            <v>3812160</v>
          </cell>
          <cell r="D52">
            <v>0</v>
          </cell>
          <cell r="E52">
            <v>165508.99900000001</v>
          </cell>
          <cell r="F52">
            <v>0</v>
          </cell>
          <cell r="G52">
            <v>200899.66800000001</v>
          </cell>
          <cell r="H52">
            <v>3445751.3330000001</v>
          </cell>
          <cell r="I52">
            <v>0</v>
          </cell>
          <cell r="J52">
            <v>1568.6489999999999</v>
          </cell>
          <cell r="K52">
            <v>111513.32</v>
          </cell>
          <cell r="L52">
            <v>4.5831</v>
          </cell>
          <cell r="M52">
            <v>8.6100999999999992</v>
          </cell>
          <cell r="N52">
            <v>8.6100999999999992</v>
          </cell>
          <cell r="O52">
            <v>4.5369999999999999</v>
          </cell>
        </row>
        <row r="53">
          <cell r="B53" t="str">
            <v>COL-3</v>
          </cell>
          <cell r="C53">
            <v>7423680</v>
          </cell>
          <cell r="D53">
            <v>0</v>
          </cell>
          <cell r="E53">
            <v>250379</v>
          </cell>
          <cell r="F53">
            <v>97186.664999999994</v>
          </cell>
          <cell r="G53">
            <v>329410.99900000001</v>
          </cell>
          <cell r="H53">
            <v>6746703.3360000001</v>
          </cell>
          <cell r="I53">
            <v>9953.25</v>
          </cell>
          <cell r="J53">
            <v>22906.501</v>
          </cell>
          <cell r="K53">
            <v>207586.878</v>
          </cell>
          <cell r="L53">
            <v>3.7206000000000001</v>
          </cell>
          <cell r="M53">
            <v>9.1601999999999997</v>
          </cell>
          <cell r="N53">
            <v>9.2989999999999995</v>
          </cell>
          <cell r="O53">
            <v>3.5245000000000002</v>
          </cell>
        </row>
        <row r="54">
          <cell r="B54" t="str">
            <v>COL-4</v>
          </cell>
          <cell r="C54">
            <v>7423680</v>
          </cell>
          <cell r="D54">
            <v>0</v>
          </cell>
          <cell r="E54">
            <v>284160</v>
          </cell>
          <cell r="F54">
            <v>213638</v>
          </cell>
          <cell r="G54">
            <v>242670.666</v>
          </cell>
          <cell r="H54">
            <v>6683211.3339999998</v>
          </cell>
          <cell r="I54">
            <v>0</v>
          </cell>
          <cell r="J54">
            <v>12183.299000000001</v>
          </cell>
          <cell r="K54">
            <v>193741.81299999999</v>
          </cell>
          <cell r="L54">
            <v>4.0784000000000002</v>
          </cell>
          <cell r="M54">
            <v>9.2756000000000007</v>
          </cell>
          <cell r="N54">
            <v>9.2756000000000007</v>
          </cell>
          <cell r="O54">
            <v>4</v>
          </cell>
        </row>
        <row r="55">
          <cell r="B55" t="str">
            <v>CRB-1</v>
          </cell>
          <cell r="C55">
            <v>672144</v>
          </cell>
          <cell r="D55">
            <v>0</v>
          </cell>
          <cell r="E55">
            <v>30521.663</v>
          </cell>
          <cell r="F55">
            <v>5288.5330000000004</v>
          </cell>
          <cell r="G55">
            <v>32728.382000000001</v>
          </cell>
          <cell r="H55">
            <v>603605.42200000002</v>
          </cell>
          <cell r="I55">
            <v>1840.7</v>
          </cell>
          <cell r="J55">
            <v>205.167</v>
          </cell>
          <cell r="K55">
            <v>9518.4500000000007</v>
          </cell>
          <cell r="L55">
            <v>5.1035000000000004</v>
          </cell>
          <cell r="M55">
            <v>7.4405999999999999</v>
          </cell>
          <cell r="N55">
            <v>7.7275</v>
          </cell>
          <cell r="O55">
            <v>4.7434000000000003</v>
          </cell>
        </row>
        <row r="56">
          <cell r="B56" t="str">
            <v>CRB-2</v>
          </cell>
          <cell r="C56">
            <v>1053360</v>
          </cell>
          <cell r="D56">
            <v>2271.4650000000001</v>
          </cell>
          <cell r="E56">
            <v>49075.248</v>
          </cell>
          <cell r="F56">
            <v>12475.749</v>
          </cell>
          <cell r="G56">
            <v>47449.500999999997</v>
          </cell>
          <cell r="H56">
            <v>942088.03700000001</v>
          </cell>
          <cell r="I56">
            <v>7945.634</v>
          </cell>
          <cell r="J56">
            <v>1744.5029999999999</v>
          </cell>
          <cell r="K56">
            <v>18124.346000000001</v>
          </cell>
          <cell r="L56">
            <v>5.7529000000000003</v>
          </cell>
          <cell r="M56">
            <v>7.9634</v>
          </cell>
          <cell r="N56">
            <v>8.7562999999999995</v>
          </cell>
          <cell r="O56">
            <v>4.8677999999999999</v>
          </cell>
        </row>
        <row r="57">
          <cell r="B57" t="str">
            <v>CRG-1</v>
          </cell>
          <cell r="C57">
            <v>4293696</v>
          </cell>
          <cell r="D57">
            <v>0</v>
          </cell>
          <cell r="E57">
            <v>61632</v>
          </cell>
          <cell r="F57">
            <v>0</v>
          </cell>
          <cell r="G57">
            <v>290925.86700000003</v>
          </cell>
          <cell r="H57">
            <v>3941138.1329999999</v>
          </cell>
          <cell r="I57">
            <v>0</v>
          </cell>
          <cell r="J57">
            <v>0</v>
          </cell>
          <cell r="K57">
            <v>48958.434000000001</v>
          </cell>
          <cell r="L57">
            <v>1.5397000000000001</v>
          </cell>
          <cell r="M57">
            <v>8.0312000000000001</v>
          </cell>
          <cell r="N57">
            <v>8.0312000000000001</v>
          </cell>
          <cell r="O57">
            <v>1.5</v>
          </cell>
        </row>
        <row r="58">
          <cell r="B58" t="str">
            <v>CRG-2</v>
          </cell>
          <cell r="C58">
            <v>4293696</v>
          </cell>
          <cell r="D58">
            <v>0</v>
          </cell>
          <cell r="E58">
            <v>65698</v>
          </cell>
          <cell r="F58">
            <v>20544</v>
          </cell>
          <cell r="G58">
            <v>112335.732</v>
          </cell>
          <cell r="H58">
            <v>4095118.2680000002</v>
          </cell>
          <cell r="I58">
            <v>0</v>
          </cell>
          <cell r="J58">
            <v>32.866999999999997</v>
          </cell>
          <cell r="K58">
            <v>63628.08</v>
          </cell>
          <cell r="L58">
            <v>1.579</v>
          </cell>
          <cell r="M58">
            <v>4.6486000000000001</v>
          </cell>
          <cell r="N58">
            <v>4.6486000000000001</v>
          </cell>
          <cell r="O58">
            <v>1.599</v>
          </cell>
        </row>
        <row r="59">
          <cell r="B59" t="str">
            <v>CUR-1</v>
          </cell>
          <cell r="C59">
            <v>1090359.6780000001</v>
          </cell>
          <cell r="D59">
            <v>333811.61099999998</v>
          </cell>
          <cell r="E59">
            <v>14912.637000000001</v>
          </cell>
          <cell r="F59">
            <v>15431.141</v>
          </cell>
          <cell r="G59">
            <v>22918.831999999999</v>
          </cell>
          <cell r="H59">
            <v>703285.45700000005</v>
          </cell>
          <cell r="I59">
            <v>0</v>
          </cell>
          <cell r="J59">
            <v>0</v>
          </cell>
          <cell r="K59">
            <v>50.985999999999997</v>
          </cell>
          <cell r="L59">
            <v>2.0764</v>
          </cell>
          <cell r="M59">
            <v>5.1779000000000002</v>
          </cell>
          <cell r="N59">
            <v>5.1779000000000002</v>
          </cell>
          <cell r="O59">
            <v>1.091</v>
          </cell>
        </row>
        <row r="60">
          <cell r="B60" t="str">
            <v>CUR-2</v>
          </cell>
          <cell r="C60">
            <v>1110419.6780000001</v>
          </cell>
          <cell r="D60">
            <v>366916.288</v>
          </cell>
          <cell r="E60">
            <v>17610.902999999998</v>
          </cell>
          <cell r="F60">
            <v>22305.723000000002</v>
          </cell>
          <cell r="G60">
            <v>27418.373</v>
          </cell>
          <cell r="H60">
            <v>676168.39099999995</v>
          </cell>
          <cell r="I60">
            <v>0</v>
          </cell>
          <cell r="J60">
            <v>0</v>
          </cell>
          <cell r="K60">
            <v>208.99600000000001</v>
          </cell>
          <cell r="L60">
            <v>2.5384000000000002</v>
          </cell>
          <cell r="M60">
            <v>6.8788999999999998</v>
          </cell>
          <cell r="N60">
            <v>6.8788999999999998</v>
          </cell>
          <cell r="O60">
            <v>1.2952999999999999</v>
          </cell>
        </row>
        <row r="61">
          <cell r="B61" t="str">
            <v>CUR-3</v>
          </cell>
          <cell r="C61">
            <v>1410617</v>
          </cell>
          <cell r="D61">
            <v>177101.84099999999</v>
          </cell>
          <cell r="E61">
            <v>17771.440999999999</v>
          </cell>
          <cell r="F61">
            <v>13347.892</v>
          </cell>
          <cell r="G61">
            <v>50585.46</v>
          </cell>
          <cell r="H61">
            <v>1151810.3659999999</v>
          </cell>
          <cell r="I61">
            <v>7709.8519999999999</v>
          </cell>
          <cell r="J61">
            <v>15075.518</v>
          </cell>
          <cell r="K61">
            <v>16391.901999999998</v>
          </cell>
          <cell r="L61">
            <v>2.1787000000000001</v>
          </cell>
          <cell r="M61">
            <v>7.8471000000000002</v>
          </cell>
          <cell r="N61">
            <v>8.4812999999999992</v>
          </cell>
          <cell r="O61">
            <v>0.74880000000000002</v>
          </cell>
        </row>
        <row r="62">
          <cell r="B62" t="str">
            <v>DJ-1</v>
          </cell>
          <cell r="C62">
            <v>1063392</v>
          </cell>
          <cell r="D62">
            <v>0</v>
          </cell>
          <cell r="E62">
            <v>10004.633</v>
          </cell>
          <cell r="F62">
            <v>0</v>
          </cell>
          <cell r="G62">
            <v>22553.268</v>
          </cell>
          <cell r="H62">
            <v>1030834.099</v>
          </cell>
          <cell r="I62">
            <v>0</v>
          </cell>
          <cell r="J62">
            <v>0</v>
          </cell>
          <cell r="K62">
            <v>36588.533000000003</v>
          </cell>
          <cell r="L62">
            <v>0.96120000000000005</v>
          </cell>
          <cell r="M62">
            <v>5.6143999999999998</v>
          </cell>
          <cell r="N62">
            <v>5.6143999999999998</v>
          </cell>
          <cell r="O62">
            <v>0.98319999999999996</v>
          </cell>
        </row>
        <row r="63">
          <cell r="B63" t="str">
            <v>DJ-2</v>
          </cell>
          <cell r="C63">
            <v>1063392</v>
          </cell>
          <cell r="D63">
            <v>356.90199999999999</v>
          </cell>
          <cell r="E63">
            <v>66038</v>
          </cell>
          <cell r="F63">
            <v>5038.5330000000004</v>
          </cell>
          <cell r="G63">
            <v>13553.867</v>
          </cell>
          <cell r="H63">
            <v>978404.69799999997</v>
          </cell>
          <cell r="I63">
            <v>0</v>
          </cell>
          <cell r="J63">
            <v>0</v>
          </cell>
          <cell r="K63">
            <v>40571.999000000003</v>
          </cell>
          <cell r="L63">
            <v>6.3228</v>
          </cell>
          <cell r="M63">
            <v>5.9343000000000004</v>
          </cell>
          <cell r="N63">
            <v>5.9343000000000004</v>
          </cell>
          <cell r="O63">
            <v>6.4896000000000003</v>
          </cell>
        </row>
        <row r="64">
          <cell r="B64" t="str">
            <v>DJ-3</v>
          </cell>
          <cell r="C64">
            <v>2207040</v>
          </cell>
          <cell r="D64">
            <v>0</v>
          </cell>
          <cell r="E64">
            <v>62619.332999999999</v>
          </cell>
          <cell r="F64">
            <v>0</v>
          </cell>
          <cell r="G64">
            <v>101211</v>
          </cell>
          <cell r="H64">
            <v>2043209.6669999999</v>
          </cell>
          <cell r="I64">
            <v>0</v>
          </cell>
          <cell r="J64">
            <v>205.13300000000001</v>
          </cell>
          <cell r="K64">
            <v>75982.985000000001</v>
          </cell>
          <cell r="L64">
            <v>2.9735999999999998</v>
          </cell>
          <cell r="M64">
            <v>8.2726000000000006</v>
          </cell>
          <cell r="N64">
            <v>8.2726000000000006</v>
          </cell>
          <cell r="O64">
            <v>2.9649000000000001</v>
          </cell>
        </row>
        <row r="65">
          <cell r="B65" t="str">
            <v>DJ-4</v>
          </cell>
          <cell r="C65">
            <v>3310560</v>
          </cell>
          <cell r="D65">
            <v>0</v>
          </cell>
          <cell r="E65">
            <v>52943</v>
          </cell>
          <cell r="F65">
            <v>47349.5</v>
          </cell>
          <cell r="G65">
            <v>239904.5</v>
          </cell>
          <cell r="H65">
            <v>2970363</v>
          </cell>
          <cell r="I65">
            <v>0</v>
          </cell>
          <cell r="J65">
            <v>1053.817</v>
          </cell>
          <cell r="K65">
            <v>185821.01800000001</v>
          </cell>
          <cell r="L65">
            <v>1.7512000000000001</v>
          </cell>
          <cell r="M65">
            <v>14.554500000000001</v>
          </cell>
          <cell r="N65">
            <v>14.554500000000001</v>
          </cell>
          <cell r="O65">
            <v>1.6712</v>
          </cell>
        </row>
        <row r="66">
          <cell r="B66" t="str">
            <v>GAD-1</v>
          </cell>
          <cell r="C66">
            <v>598179</v>
          </cell>
          <cell r="D66">
            <v>542514.06000000006</v>
          </cell>
          <cell r="E66">
            <v>0</v>
          </cell>
          <cell r="F66">
            <v>0</v>
          </cell>
          <cell r="G66">
            <v>1201.9000000000001</v>
          </cell>
          <cell r="H66">
            <v>54463.040000000001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2.1591999999999998</v>
          </cell>
          <cell r="N66">
            <v>2.1591999999999998</v>
          </cell>
          <cell r="O66">
            <v>0</v>
          </cell>
        </row>
        <row r="67">
          <cell r="B67" t="str">
            <v>GAD-2</v>
          </cell>
          <cell r="C67">
            <v>744918</v>
          </cell>
          <cell r="D67">
            <v>638159.04599999997</v>
          </cell>
          <cell r="E67">
            <v>0</v>
          </cell>
          <cell r="F67">
            <v>0</v>
          </cell>
          <cell r="G67">
            <v>15444.85</v>
          </cell>
          <cell r="H67">
            <v>91314.104000000007</v>
          </cell>
          <cell r="I67">
            <v>0</v>
          </cell>
          <cell r="J67">
            <v>0</v>
          </cell>
          <cell r="K67">
            <v>522.33299999999997</v>
          </cell>
          <cell r="L67">
            <v>0</v>
          </cell>
          <cell r="M67">
            <v>14.956300000000001</v>
          </cell>
          <cell r="N67">
            <v>14.956300000000001</v>
          </cell>
          <cell r="O67">
            <v>0</v>
          </cell>
        </row>
        <row r="68">
          <cell r="B68" t="str">
            <v>GAD-3</v>
          </cell>
          <cell r="C68">
            <v>1003200</v>
          </cell>
          <cell r="D68">
            <v>836530</v>
          </cell>
          <cell r="E68">
            <v>0</v>
          </cell>
          <cell r="F68">
            <v>17321.666000000001</v>
          </cell>
          <cell r="G68">
            <v>8475.0010000000002</v>
          </cell>
          <cell r="H68">
            <v>140873.33300000001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15.4777</v>
          </cell>
          <cell r="N68">
            <v>15.4777</v>
          </cell>
          <cell r="O68">
            <v>0</v>
          </cell>
        </row>
        <row r="69">
          <cell r="B69" t="str">
            <v>GAD-4</v>
          </cell>
          <cell r="C69">
            <v>401280</v>
          </cell>
          <cell r="D69">
            <v>263269.56</v>
          </cell>
          <cell r="E69">
            <v>0</v>
          </cell>
          <cell r="F69">
            <v>0</v>
          </cell>
          <cell r="G69">
            <v>4781.9989999999998</v>
          </cell>
          <cell r="H69">
            <v>133228.44099999999</v>
          </cell>
          <cell r="I69">
            <v>0</v>
          </cell>
          <cell r="J69">
            <v>0</v>
          </cell>
          <cell r="K69">
            <v>46.8</v>
          </cell>
          <cell r="L69">
            <v>0</v>
          </cell>
          <cell r="M69">
            <v>3.4988999999999999</v>
          </cell>
          <cell r="N69">
            <v>3.4988999999999999</v>
          </cell>
          <cell r="O69">
            <v>0</v>
          </cell>
        </row>
        <row r="70">
          <cell r="B70" t="str">
            <v>GAD-5</v>
          </cell>
          <cell r="C70">
            <v>401280</v>
          </cell>
          <cell r="D70">
            <v>270994.59999999998</v>
          </cell>
          <cell r="E70">
            <v>0</v>
          </cell>
          <cell r="F70">
            <v>1621.3330000000001</v>
          </cell>
          <cell r="G70">
            <v>4205.3310000000001</v>
          </cell>
          <cell r="H70">
            <v>124458.736</v>
          </cell>
          <cell r="I70">
            <v>0</v>
          </cell>
          <cell r="J70">
            <v>0</v>
          </cell>
          <cell r="K70">
            <v>46.8</v>
          </cell>
          <cell r="L70">
            <v>0</v>
          </cell>
          <cell r="M70">
            <v>4.5082000000000004</v>
          </cell>
          <cell r="N70">
            <v>4.5082000000000004</v>
          </cell>
          <cell r="O70">
            <v>0</v>
          </cell>
        </row>
        <row r="71">
          <cell r="B71" t="str">
            <v>GAD-6</v>
          </cell>
          <cell r="C71">
            <v>401280</v>
          </cell>
          <cell r="D71">
            <v>272135.44</v>
          </cell>
          <cell r="E71">
            <v>3919.3330000000001</v>
          </cell>
          <cell r="F71">
            <v>0</v>
          </cell>
          <cell r="G71">
            <v>6395.3329999999996</v>
          </cell>
          <cell r="H71">
            <v>118829.894</v>
          </cell>
          <cell r="I71">
            <v>0</v>
          </cell>
          <cell r="J71">
            <v>0</v>
          </cell>
          <cell r="K71">
            <v>46.8</v>
          </cell>
          <cell r="L71">
            <v>3.1930000000000001</v>
          </cell>
          <cell r="M71">
            <v>5.1444000000000001</v>
          </cell>
          <cell r="N71">
            <v>5.1444000000000001</v>
          </cell>
          <cell r="O71">
            <v>1.0206999999999999</v>
          </cell>
        </row>
        <row r="72">
          <cell r="B72" t="str">
            <v>HDN-1</v>
          </cell>
          <cell r="C72">
            <v>1845888</v>
          </cell>
          <cell r="D72">
            <v>0</v>
          </cell>
          <cell r="E72">
            <v>48149.733</v>
          </cell>
          <cell r="F72">
            <v>14922.398999999999</v>
          </cell>
          <cell r="G72">
            <v>31672.532999999999</v>
          </cell>
          <cell r="H72">
            <v>1751143.335</v>
          </cell>
          <cell r="I72">
            <v>0</v>
          </cell>
          <cell r="J72">
            <v>2488.5</v>
          </cell>
          <cell r="K72">
            <v>36721.733</v>
          </cell>
          <cell r="L72">
            <v>2.6760000000000002</v>
          </cell>
          <cell r="M72">
            <v>4.7729999999999997</v>
          </cell>
          <cell r="N72">
            <v>4.7729999999999997</v>
          </cell>
          <cell r="O72">
            <v>2.7259000000000002</v>
          </cell>
        </row>
        <row r="73">
          <cell r="B73" t="str">
            <v>HDN-2</v>
          </cell>
          <cell r="C73">
            <v>2628384</v>
          </cell>
          <cell r="D73">
            <v>0</v>
          </cell>
          <cell r="E73">
            <v>97424.7</v>
          </cell>
          <cell r="F73">
            <v>42601.2</v>
          </cell>
          <cell r="G73">
            <v>43007.298999999999</v>
          </cell>
          <cell r="H73">
            <v>2445350.801</v>
          </cell>
          <cell r="I73">
            <v>37.75</v>
          </cell>
          <cell r="J73">
            <v>0</v>
          </cell>
          <cell r="K73">
            <v>10902.165999999999</v>
          </cell>
          <cell r="L73">
            <v>3.8329</v>
          </cell>
          <cell r="M73">
            <v>3.8132000000000001</v>
          </cell>
          <cell r="N73">
            <v>3.8147000000000002</v>
          </cell>
          <cell r="O73">
            <v>3.8734000000000002</v>
          </cell>
        </row>
        <row r="74">
          <cell r="B74" t="str">
            <v>HRM-1</v>
          </cell>
          <cell r="C74">
            <v>2366975.41</v>
          </cell>
          <cell r="D74">
            <v>80389.322</v>
          </cell>
          <cell r="E74">
            <v>139675.89199999999</v>
          </cell>
          <cell r="F74">
            <v>28173.9</v>
          </cell>
          <cell r="G74">
            <v>59673.667999999998</v>
          </cell>
          <cell r="H74">
            <v>2059046.436</v>
          </cell>
          <cell r="I74">
            <v>0</v>
          </cell>
          <cell r="J74">
            <v>0</v>
          </cell>
          <cell r="K74">
            <v>0</v>
          </cell>
          <cell r="L74">
            <v>6.3525999999999998</v>
          </cell>
          <cell r="M74">
            <v>4.0918000000000001</v>
          </cell>
          <cell r="N74">
            <v>4.0918000000000001</v>
          </cell>
          <cell r="O74">
            <v>6.1845999999999997</v>
          </cell>
        </row>
        <row r="75">
          <cell r="B75" t="str">
            <v>HRM-2</v>
          </cell>
          <cell r="C75">
            <v>2366975.41</v>
          </cell>
          <cell r="D75">
            <v>141814.39499999999</v>
          </cell>
          <cell r="E75">
            <v>122296.067</v>
          </cell>
          <cell r="F75">
            <v>19413.841</v>
          </cell>
          <cell r="G75">
            <v>60437.940999999999</v>
          </cell>
          <cell r="H75">
            <v>2023013.166</v>
          </cell>
          <cell r="I75">
            <v>0</v>
          </cell>
          <cell r="J75">
            <v>0</v>
          </cell>
          <cell r="K75">
            <v>0</v>
          </cell>
          <cell r="L75">
            <v>5.7005999999999997</v>
          </cell>
          <cell r="M75">
            <v>3.7972999999999999</v>
          </cell>
          <cell r="N75">
            <v>3.7972999999999999</v>
          </cell>
          <cell r="O75">
            <v>5.4520999999999997</v>
          </cell>
        </row>
        <row r="76">
          <cell r="B76" t="str">
            <v>HTG-1</v>
          </cell>
          <cell r="C76">
            <v>4464240</v>
          </cell>
          <cell r="D76">
            <v>0</v>
          </cell>
          <cell r="E76">
            <v>127003</v>
          </cell>
          <cell r="F76">
            <v>94703.418000000005</v>
          </cell>
          <cell r="G76">
            <v>308941.24800000002</v>
          </cell>
          <cell r="H76">
            <v>3933592.3339999998</v>
          </cell>
          <cell r="I76">
            <v>66890.482999999993</v>
          </cell>
          <cell r="J76">
            <v>4167.5659999999998</v>
          </cell>
          <cell r="K76">
            <v>98177.865000000005</v>
          </cell>
          <cell r="L76">
            <v>4.7750000000000004</v>
          </cell>
          <cell r="M76">
            <v>11.6662</v>
          </cell>
          <cell r="N76">
            <v>13.208399999999999</v>
          </cell>
          <cell r="O76">
            <v>2.9729000000000001</v>
          </cell>
        </row>
        <row r="77">
          <cell r="B77" t="str">
            <v>HTG-2</v>
          </cell>
          <cell r="C77">
            <v>4514400</v>
          </cell>
          <cell r="D77">
            <v>0</v>
          </cell>
          <cell r="E77">
            <v>205822.5</v>
          </cell>
          <cell r="F77">
            <v>29962.5</v>
          </cell>
          <cell r="G77">
            <v>271650</v>
          </cell>
          <cell r="H77">
            <v>4006965</v>
          </cell>
          <cell r="I77">
            <v>36441.366000000002</v>
          </cell>
          <cell r="J77">
            <v>20002.951000000001</v>
          </cell>
          <cell r="K77">
            <v>90340.913</v>
          </cell>
          <cell r="L77">
            <v>5.7507000000000001</v>
          </cell>
          <cell r="M77">
            <v>9.5612999999999992</v>
          </cell>
          <cell r="N77">
            <v>10.4071</v>
          </cell>
          <cell r="O77">
            <v>4.7644000000000002</v>
          </cell>
        </row>
        <row r="78">
          <cell r="B78" t="str">
            <v>HTR-1</v>
          </cell>
          <cell r="C78">
            <v>4313760</v>
          </cell>
          <cell r="D78">
            <v>0</v>
          </cell>
          <cell r="E78">
            <v>103200</v>
          </cell>
          <cell r="F78">
            <v>61712.165999999997</v>
          </cell>
          <cell r="G78">
            <v>179775.83100000001</v>
          </cell>
          <cell r="H78">
            <v>3969072.003</v>
          </cell>
          <cell r="I78">
            <v>33372.582999999999</v>
          </cell>
          <cell r="J78">
            <v>48914.336000000003</v>
          </cell>
          <cell r="K78">
            <v>91073.202999999994</v>
          </cell>
          <cell r="L78">
            <v>3.3536999999999999</v>
          </cell>
          <cell r="M78">
            <v>9.06</v>
          </cell>
          <cell r="N78">
            <v>9.8526000000000007</v>
          </cell>
          <cell r="O78">
            <v>2.5</v>
          </cell>
        </row>
        <row r="79">
          <cell r="B79" t="str">
            <v>HTR-2</v>
          </cell>
          <cell r="C79">
            <v>4313760</v>
          </cell>
          <cell r="D79">
            <v>0</v>
          </cell>
          <cell r="E79">
            <v>122571.5</v>
          </cell>
          <cell r="F79">
            <v>34729.667999999998</v>
          </cell>
          <cell r="G79">
            <v>212355.49900000001</v>
          </cell>
          <cell r="H79">
            <v>3944103.3330000001</v>
          </cell>
          <cell r="I79">
            <v>19541.016</v>
          </cell>
          <cell r="J79">
            <v>65407.366000000002</v>
          </cell>
          <cell r="K79">
            <v>97618.735000000001</v>
          </cell>
          <cell r="L79">
            <v>3.4946000000000002</v>
          </cell>
          <cell r="M79">
            <v>9.7850999999999999</v>
          </cell>
          <cell r="N79">
            <v>10.251300000000001</v>
          </cell>
          <cell r="O79">
            <v>2.9693000000000001</v>
          </cell>
        </row>
        <row r="80">
          <cell r="B80" t="str">
            <v>HTR-3</v>
          </cell>
          <cell r="C80">
            <v>4614720</v>
          </cell>
          <cell r="D80">
            <v>0</v>
          </cell>
          <cell r="E80">
            <v>198635.66699999999</v>
          </cell>
          <cell r="F80">
            <v>172154.99900000001</v>
          </cell>
          <cell r="G80">
            <v>196948.99900000001</v>
          </cell>
          <cell r="H80">
            <v>4046980.335</v>
          </cell>
          <cell r="I80">
            <v>23668.6</v>
          </cell>
          <cell r="J80">
            <v>59806.498</v>
          </cell>
          <cell r="K80">
            <v>142384.82999999999</v>
          </cell>
          <cell r="L80">
            <v>5.2361000000000004</v>
          </cell>
          <cell r="M80">
            <v>12.9367</v>
          </cell>
          <cell r="N80">
            <v>13.4727</v>
          </cell>
          <cell r="O80">
            <v>4.4981</v>
          </cell>
        </row>
        <row r="81">
          <cell r="B81" t="str">
            <v>JB-1</v>
          </cell>
          <cell r="C81">
            <v>5316960</v>
          </cell>
          <cell r="D81">
            <v>0</v>
          </cell>
          <cell r="E81">
            <v>162930.83300000001</v>
          </cell>
          <cell r="F81">
            <v>82229.501000000004</v>
          </cell>
          <cell r="G81">
            <v>272119.66600000003</v>
          </cell>
          <cell r="H81">
            <v>4799680</v>
          </cell>
          <cell r="I81">
            <v>0</v>
          </cell>
          <cell r="J81">
            <v>2528.6309999999999</v>
          </cell>
          <cell r="K81">
            <v>252148.935</v>
          </cell>
          <cell r="L81">
            <v>3.2831999999999999</v>
          </cell>
          <cell r="M81">
            <v>11.8165</v>
          </cell>
          <cell r="N81">
            <v>11.8165</v>
          </cell>
          <cell r="O81">
            <v>3.2023000000000001</v>
          </cell>
        </row>
        <row r="82">
          <cell r="B82" t="str">
            <v>JB-2</v>
          </cell>
          <cell r="C82">
            <v>5316960</v>
          </cell>
          <cell r="D82">
            <v>14310</v>
          </cell>
          <cell r="E82">
            <v>270556.16700000002</v>
          </cell>
          <cell r="F82">
            <v>85206.334000000003</v>
          </cell>
          <cell r="G82">
            <v>335693.163</v>
          </cell>
          <cell r="H82">
            <v>4611194.3360000001</v>
          </cell>
          <cell r="I82">
            <v>0</v>
          </cell>
          <cell r="J82">
            <v>6454.1130000000003</v>
          </cell>
          <cell r="K82">
            <v>249308.54800000001</v>
          </cell>
          <cell r="L82">
            <v>5.5422000000000002</v>
          </cell>
          <cell r="M82">
            <v>13.446899999999999</v>
          </cell>
          <cell r="N82">
            <v>13.446899999999999</v>
          </cell>
          <cell r="O82">
            <v>5.3174999999999999</v>
          </cell>
        </row>
        <row r="83">
          <cell r="B83" t="str">
            <v>JB-3</v>
          </cell>
          <cell r="C83">
            <v>5316960</v>
          </cell>
          <cell r="D83">
            <v>25440</v>
          </cell>
          <cell r="E83">
            <v>262915.33299999998</v>
          </cell>
          <cell r="F83">
            <v>96751.5</v>
          </cell>
          <cell r="G83">
            <v>261987.829</v>
          </cell>
          <cell r="H83">
            <v>4669865.3380000005</v>
          </cell>
          <cell r="I83">
            <v>627</v>
          </cell>
          <cell r="J83">
            <v>5073.701</v>
          </cell>
          <cell r="K83">
            <v>299393.49300000002</v>
          </cell>
          <cell r="L83">
            <v>5.3426999999999998</v>
          </cell>
          <cell r="M83">
            <v>13.188700000000001</v>
          </cell>
          <cell r="N83">
            <v>13.2011</v>
          </cell>
          <cell r="O83">
            <v>5.1673999999999998</v>
          </cell>
        </row>
        <row r="84">
          <cell r="B84" t="str">
            <v>JB-4</v>
          </cell>
          <cell r="C84">
            <v>5316960</v>
          </cell>
          <cell r="D84">
            <v>0</v>
          </cell>
          <cell r="E84">
            <v>301702.50099999999</v>
          </cell>
          <cell r="F84">
            <v>16191.5</v>
          </cell>
          <cell r="G84">
            <v>359357.66499999998</v>
          </cell>
          <cell r="H84">
            <v>4639708.3339999998</v>
          </cell>
          <cell r="I84">
            <v>867.43299999999999</v>
          </cell>
          <cell r="J84">
            <v>3145.752</v>
          </cell>
          <cell r="K84">
            <v>365207.30699999997</v>
          </cell>
          <cell r="L84">
            <v>6.1231</v>
          </cell>
          <cell r="M84">
            <v>14.832800000000001</v>
          </cell>
          <cell r="N84">
            <v>14.850099999999999</v>
          </cell>
          <cell r="O84">
            <v>5.9297000000000004</v>
          </cell>
        </row>
        <row r="85">
          <cell r="B85" t="str">
            <v>LMT-1</v>
          </cell>
          <cell r="C85">
            <v>140448</v>
          </cell>
          <cell r="D85">
            <v>13776.237999999999</v>
          </cell>
          <cell r="E85">
            <v>5208</v>
          </cell>
          <cell r="F85">
            <v>0</v>
          </cell>
          <cell r="G85">
            <v>199.73400000000001</v>
          </cell>
          <cell r="H85">
            <v>121264.02800000001</v>
          </cell>
          <cell r="I85">
            <v>0</v>
          </cell>
          <cell r="J85">
            <v>0</v>
          </cell>
          <cell r="K85">
            <v>251.1</v>
          </cell>
          <cell r="L85">
            <v>4.1178999999999997</v>
          </cell>
          <cell r="M85">
            <v>0.37119999999999997</v>
          </cell>
          <cell r="N85">
            <v>0.37119999999999997</v>
          </cell>
          <cell r="O85">
            <v>3.875</v>
          </cell>
        </row>
        <row r="86">
          <cell r="B86" t="str">
            <v>LS-1</v>
          </cell>
          <cell r="C86">
            <v>355736.946</v>
          </cell>
          <cell r="D86">
            <v>67605.83</v>
          </cell>
          <cell r="E86">
            <v>11676.200999999999</v>
          </cell>
          <cell r="F86">
            <v>0</v>
          </cell>
          <cell r="G86">
            <v>4932.4979999999996</v>
          </cell>
          <cell r="H86">
            <v>271522.41700000002</v>
          </cell>
          <cell r="I86">
            <v>107.63</v>
          </cell>
          <cell r="J86">
            <v>0</v>
          </cell>
          <cell r="K86">
            <v>0</v>
          </cell>
          <cell r="L86">
            <v>4.1609999999999996</v>
          </cell>
          <cell r="M86">
            <v>1.7842</v>
          </cell>
          <cell r="N86">
            <v>1.8230999999999999</v>
          </cell>
          <cell r="O86">
            <v>0.7036</v>
          </cell>
        </row>
        <row r="87">
          <cell r="B87" t="str">
            <v>LS-2</v>
          </cell>
          <cell r="C87">
            <v>355736.946</v>
          </cell>
          <cell r="D87">
            <v>52947.713000000003</v>
          </cell>
          <cell r="E87">
            <v>11676.200999999999</v>
          </cell>
          <cell r="F87">
            <v>7737.55</v>
          </cell>
          <cell r="G87">
            <v>7073.8090000000002</v>
          </cell>
          <cell r="H87">
            <v>276301.67300000001</v>
          </cell>
          <cell r="I87">
            <v>0</v>
          </cell>
          <cell r="J87">
            <v>107.63</v>
          </cell>
          <cell r="K87">
            <v>0</v>
          </cell>
          <cell r="L87">
            <v>4.0545</v>
          </cell>
          <cell r="M87">
            <v>5.1247999999999996</v>
          </cell>
          <cell r="N87">
            <v>5.1247999999999996</v>
          </cell>
          <cell r="O87">
            <v>0.7036</v>
          </cell>
        </row>
        <row r="88">
          <cell r="B88" t="str">
            <v>LS-3</v>
          </cell>
          <cell r="C88">
            <v>464400</v>
          </cell>
          <cell r="D88">
            <v>60532.2</v>
          </cell>
          <cell r="E88">
            <v>18172.5</v>
          </cell>
          <cell r="F88">
            <v>0</v>
          </cell>
          <cell r="G88">
            <v>8692.5</v>
          </cell>
          <cell r="H88">
            <v>377002.8</v>
          </cell>
          <cell r="I88">
            <v>0</v>
          </cell>
          <cell r="J88">
            <v>159.5</v>
          </cell>
          <cell r="K88">
            <v>396.16699999999997</v>
          </cell>
          <cell r="L88">
            <v>4.5986000000000002</v>
          </cell>
          <cell r="M88">
            <v>2.3978000000000002</v>
          </cell>
          <cell r="N88">
            <v>2.3978000000000002</v>
          </cell>
          <cell r="O88">
            <v>0.84130000000000005</v>
          </cell>
        </row>
        <row r="89">
          <cell r="B89" t="str">
            <v>NTN-1</v>
          </cell>
          <cell r="C89">
            <v>1605120</v>
          </cell>
          <cell r="D89">
            <v>0</v>
          </cell>
          <cell r="E89">
            <v>38357.334000000003</v>
          </cell>
          <cell r="F89">
            <v>61168.000999999997</v>
          </cell>
          <cell r="G89">
            <v>9911.9989999999998</v>
          </cell>
          <cell r="H89">
            <v>1495682.666</v>
          </cell>
          <cell r="I89">
            <v>2204.3330000000001</v>
          </cell>
          <cell r="J89">
            <v>8280.3649999999998</v>
          </cell>
          <cell r="K89">
            <v>63511.517</v>
          </cell>
          <cell r="L89">
            <v>2.6440999999999999</v>
          </cell>
          <cell r="M89">
            <v>9.1189</v>
          </cell>
          <cell r="N89">
            <v>9.2596000000000007</v>
          </cell>
          <cell r="O89">
            <v>2.4971999999999999</v>
          </cell>
        </row>
        <row r="90">
          <cell r="B90" t="str">
            <v>NTN-2</v>
          </cell>
          <cell r="C90">
            <v>2106720</v>
          </cell>
          <cell r="D90">
            <v>0</v>
          </cell>
          <cell r="E90">
            <v>82180</v>
          </cell>
          <cell r="F90">
            <v>42959</v>
          </cell>
          <cell r="G90">
            <v>29459.5</v>
          </cell>
          <cell r="H90">
            <v>1952121.5</v>
          </cell>
          <cell r="I90">
            <v>5558.8180000000002</v>
          </cell>
          <cell r="J90">
            <v>10678.384</v>
          </cell>
          <cell r="K90">
            <v>73238.880000000005</v>
          </cell>
          <cell r="L90">
            <v>4.3129999999999997</v>
          </cell>
          <cell r="M90">
            <v>7.7220000000000004</v>
          </cell>
          <cell r="N90">
            <v>7.9965999999999999</v>
          </cell>
          <cell r="O90">
            <v>4.0763999999999996</v>
          </cell>
        </row>
        <row r="91">
          <cell r="B91" t="str">
            <v>NTN-3</v>
          </cell>
          <cell r="C91">
            <v>3310560</v>
          </cell>
          <cell r="D91">
            <v>0</v>
          </cell>
          <cell r="E91">
            <v>62881.5</v>
          </cell>
          <cell r="F91">
            <v>192005</v>
          </cell>
          <cell r="G91">
            <v>90244</v>
          </cell>
          <cell r="H91">
            <v>2965429.5</v>
          </cell>
          <cell r="I91">
            <v>8208.8009999999995</v>
          </cell>
          <cell r="J91">
            <v>30111.460999999999</v>
          </cell>
          <cell r="K91">
            <v>89864.701000000001</v>
          </cell>
          <cell r="L91">
            <v>2.3475000000000001</v>
          </cell>
          <cell r="M91">
            <v>12.385</v>
          </cell>
          <cell r="N91">
            <v>12.6378</v>
          </cell>
          <cell r="O91">
            <v>1.9849000000000001</v>
          </cell>
        </row>
        <row r="92">
          <cell r="B92" t="str">
            <v>WV-1</v>
          </cell>
          <cell r="C92">
            <v>392640</v>
          </cell>
          <cell r="D92">
            <v>232068.24</v>
          </cell>
          <cell r="E92">
            <v>36</v>
          </cell>
          <cell r="F92">
            <v>0</v>
          </cell>
          <cell r="G92">
            <v>5348.6660000000002</v>
          </cell>
          <cell r="H92">
            <v>155187.09400000001</v>
          </cell>
          <cell r="I92">
            <v>0</v>
          </cell>
          <cell r="J92">
            <v>0</v>
          </cell>
          <cell r="K92">
            <v>0</v>
          </cell>
          <cell r="L92">
            <v>2.3199999999999998E-2</v>
          </cell>
          <cell r="M92">
            <v>3.3317999999999999</v>
          </cell>
          <cell r="N92">
            <v>3.3317999999999999</v>
          </cell>
          <cell r="O92">
            <v>9.4000000000000004E-3</v>
          </cell>
        </row>
        <row r="93">
          <cell r="B93" t="str">
            <v>WV-2</v>
          </cell>
          <cell r="C93">
            <v>392640</v>
          </cell>
          <cell r="D93">
            <v>240236.6</v>
          </cell>
          <cell r="E93">
            <v>586.66700000000003</v>
          </cell>
          <cell r="F93">
            <v>0</v>
          </cell>
          <cell r="G93">
            <v>2287.3339999999998</v>
          </cell>
          <cell r="H93">
            <v>149529.399</v>
          </cell>
          <cell r="I93">
            <v>0</v>
          </cell>
          <cell r="J93">
            <v>0</v>
          </cell>
          <cell r="K93">
            <v>0</v>
          </cell>
          <cell r="L93">
            <v>0.39079999999999998</v>
          </cell>
          <cell r="M93">
            <v>1.5065999999999999</v>
          </cell>
          <cell r="N93">
            <v>1.5065999999999999</v>
          </cell>
          <cell r="O93">
            <v>0.15279999999999999</v>
          </cell>
        </row>
        <row r="94">
          <cell r="B94" t="str">
            <v>WV-3</v>
          </cell>
          <cell r="C94">
            <v>392640</v>
          </cell>
          <cell r="D94">
            <v>234018.96</v>
          </cell>
          <cell r="E94">
            <v>640</v>
          </cell>
          <cell r="F94">
            <v>0</v>
          </cell>
          <cell r="G94">
            <v>2274.6660000000002</v>
          </cell>
          <cell r="H94">
            <v>155706.37400000001</v>
          </cell>
          <cell r="I94">
            <v>0</v>
          </cell>
          <cell r="J94">
            <v>0</v>
          </cell>
          <cell r="K94">
            <v>0</v>
          </cell>
          <cell r="L94">
            <v>0.4093</v>
          </cell>
          <cell r="M94">
            <v>1.4398</v>
          </cell>
          <cell r="N94">
            <v>1.4398</v>
          </cell>
          <cell r="O94">
            <v>0.16669999999999999</v>
          </cell>
        </row>
        <row r="95">
          <cell r="B95" t="str">
            <v>WV-4</v>
          </cell>
          <cell r="C95">
            <v>392640</v>
          </cell>
          <cell r="D95">
            <v>239741.84</v>
          </cell>
          <cell r="E95">
            <v>1353.3330000000001</v>
          </cell>
          <cell r="F95">
            <v>0</v>
          </cell>
          <cell r="G95">
            <v>1370.6659999999999</v>
          </cell>
          <cell r="H95">
            <v>150174.16099999999</v>
          </cell>
          <cell r="I95">
            <v>0</v>
          </cell>
          <cell r="J95">
            <v>0</v>
          </cell>
          <cell r="K95">
            <v>198.434</v>
          </cell>
          <cell r="L95">
            <v>0.8931</v>
          </cell>
          <cell r="M95">
            <v>1.0354000000000001</v>
          </cell>
          <cell r="N95">
            <v>1.0354000000000001</v>
          </cell>
          <cell r="O95">
            <v>0.35239999999999999</v>
          </cell>
        </row>
        <row r="96">
          <cell r="B96" t="str">
            <v>WV-5</v>
          </cell>
          <cell r="C96">
            <v>392640</v>
          </cell>
          <cell r="D96">
            <v>238433</v>
          </cell>
          <cell r="E96">
            <v>7716.6660000000002</v>
          </cell>
          <cell r="F96">
            <v>0</v>
          </cell>
          <cell r="G96">
            <v>2577.3359999999998</v>
          </cell>
          <cell r="H96">
            <v>143912.99799999999</v>
          </cell>
          <cell r="I96">
            <v>0</v>
          </cell>
          <cell r="J96">
            <v>0</v>
          </cell>
          <cell r="K96">
            <v>0</v>
          </cell>
          <cell r="L96">
            <v>5.0891999999999999</v>
          </cell>
          <cell r="M96">
            <v>1.7594000000000001</v>
          </cell>
          <cell r="N96">
            <v>1.7594000000000001</v>
          </cell>
          <cell r="O96">
            <v>2.0095000000000001</v>
          </cell>
        </row>
        <row r="97">
          <cell r="B97" t="str">
            <v>WYO-1</v>
          </cell>
          <cell r="C97">
            <v>3360720</v>
          </cell>
          <cell r="D97">
            <v>0</v>
          </cell>
          <cell r="E97">
            <v>131839.25</v>
          </cell>
          <cell r="F97">
            <v>122029.336</v>
          </cell>
          <cell r="G97">
            <v>54549.165000000001</v>
          </cell>
          <cell r="H97">
            <v>3052302.2489999998</v>
          </cell>
          <cell r="I97">
            <v>2458.0169999999998</v>
          </cell>
          <cell r="J97">
            <v>2995.6669999999999</v>
          </cell>
          <cell r="K97">
            <v>32376.564999999999</v>
          </cell>
          <cell r="L97">
            <v>4.2176999999999998</v>
          </cell>
          <cell r="M97">
            <v>6.5641999999999996</v>
          </cell>
          <cell r="N97">
            <v>6.6402999999999999</v>
          </cell>
          <cell r="O97">
            <v>4.0994999999999999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OREGON</v>
          </cell>
          <cell r="AL15">
            <v>2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551</v>
          </cell>
        </row>
        <row r="187">
          <cell r="AK187">
            <v>552</v>
          </cell>
        </row>
        <row r="188">
          <cell r="AK188">
            <v>553</v>
          </cell>
        </row>
        <row r="189">
          <cell r="AK189">
            <v>554</v>
          </cell>
        </row>
        <row r="190">
          <cell r="AK190">
            <v>555</v>
          </cell>
        </row>
        <row r="191">
          <cell r="AK191">
            <v>556</v>
          </cell>
        </row>
        <row r="192">
          <cell r="AK192">
            <v>557</v>
          </cell>
        </row>
        <row r="193">
          <cell r="AK193">
            <v>560</v>
          </cell>
        </row>
        <row r="194">
          <cell r="AK194">
            <v>561</v>
          </cell>
        </row>
        <row r="195">
          <cell r="AK195">
            <v>562</v>
          </cell>
        </row>
        <row r="196">
          <cell r="AK196">
            <v>563</v>
          </cell>
        </row>
        <row r="197">
          <cell r="AK197">
            <v>564</v>
          </cell>
        </row>
        <row r="198">
          <cell r="AK198">
            <v>565</v>
          </cell>
        </row>
        <row r="199">
          <cell r="AK199">
            <v>566</v>
          </cell>
        </row>
        <row r="200">
          <cell r="AK200">
            <v>567</v>
          </cell>
        </row>
        <row r="201">
          <cell r="AK201">
            <v>568</v>
          </cell>
        </row>
        <row r="202">
          <cell r="AK202">
            <v>569</v>
          </cell>
        </row>
        <row r="203">
          <cell r="AK203">
            <v>570</v>
          </cell>
        </row>
        <row r="204">
          <cell r="AK204">
            <v>571</v>
          </cell>
        </row>
        <row r="205">
          <cell r="AK205">
            <v>572</v>
          </cell>
        </row>
        <row r="206">
          <cell r="AK206">
            <v>573</v>
          </cell>
        </row>
        <row r="207">
          <cell r="AK207">
            <v>580</v>
          </cell>
        </row>
        <row r="208">
          <cell r="AK208">
            <v>581</v>
          </cell>
        </row>
        <row r="209">
          <cell r="AK209">
            <v>582</v>
          </cell>
        </row>
        <row r="210">
          <cell r="AK210">
            <v>583</v>
          </cell>
        </row>
        <row r="211">
          <cell r="AK211">
            <v>584</v>
          </cell>
        </row>
        <row r="212">
          <cell r="AK212">
            <v>585</v>
          </cell>
        </row>
        <row r="213">
          <cell r="AK213">
            <v>586</v>
          </cell>
        </row>
        <row r="214">
          <cell r="AK214">
            <v>587</v>
          </cell>
        </row>
        <row r="215">
          <cell r="AK215">
            <v>588</v>
          </cell>
        </row>
        <row r="216">
          <cell r="AK216">
            <v>589</v>
          </cell>
        </row>
        <row r="217">
          <cell r="AK217">
            <v>590</v>
          </cell>
        </row>
        <row r="218">
          <cell r="AK218">
            <v>591</v>
          </cell>
        </row>
        <row r="219">
          <cell r="AK219">
            <v>592</v>
          </cell>
        </row>
        <row r="220">
          <cell r="AK220">
            <v>593</v>
          </cell>
        </row>
        <row r="221">
          <cell r="AK221">
            <v>594</v>
          </cell>
        </row>
        <row r="222">
          <cell r="AK222">
            <v>595</v>
          </cell>
        </row>
        <row r="223">
          <cell r="AK223">
            <v>596</v>
          </cell>
        </row>
        <row r="224">
          <cell r="AK224">
            <v>597</v>
          </cell>
        </row>
        <row r="225">
          <cell r="AK225">
            <v>598</v>
          </cell>
        </row>
        <row r="226">
          <cell r="AK226">
            <v>901</v>
          </cell>
        </row>
        <row r="227">
          <cell r="AK227">
            <v>902</v>
          </cell>
        </row>
        <row r="228">
          <cell r="AK228">
            <v>903</v>
          </cell>
        </row>
        <row r="229">
          <cell r="AK229">
            <v>904</v>
          </cell>
        </row>
        <row r="230">
          <cell r="AK230">
            <v>905</v>
          </cell>
        </row>
        <row r="231">
          <cell r="AK231">
            <v>907</v>
          </cell>
        </row>
        <row r="232">
          <cell r="AK232">
            <v>908</v>
          </cell>
        </row>
        <row r="233">
          <cell r="AK233">
            <v>909</v>
          </cell>
        </row>
        <row r="234">
          <cell r="AK234">
            <v>910</v>
          </cell>
        </row>
        <row r="235">
          <cell r="AK235">
            <v>911</v>
          </cell>
        </row>
        <row r="236">
          <cell r="AK236">
            <v>912</v>
          </cell>
        </row>
        <row r="237">
          <cell r="AK237">
            <v>913</v>
          </cell>
        </row>
        <row r="238">
          <cell r="AK238">
            <v>916</v>
          </cell>
        </row>
        <row r="239">
          <cell r="AK239">
            <v>920</v>
          </cell>
        </row>
        <row r="240">
          <cell r="AK240">
            <v>921</v>
          </cell>
        </row>
        <row r="241">
          <cell r="AK241">
            <v>922</v>
          </cell>
        </row>
        <row r="242">
          <cell r="AK242">
            <v>923</v>
          </cell>
        </row>
        <row r="243">
          <cell r="AK243">
            <v>924</v>
          </cell>
        </row>
        <row r="244">
          <cell r="AK244">
            <v>925</v>
          </cell>
        </row>
        <row r="245">
          <cell r="AK245">
            <v>926</v>
          </cell>
        </row>
        <row r="246">
          <cell r="AK246">
            <v>927</v>
          </cell>
        </row>
        <row r="247">
          <cell r="AK247">
            <v>928</v>
          </cell>
        </row>
        <row r="248">
          <cell r="AK248">
            <v>929</v>
          </cell>
        </row>
        <row r="249">
          <cell r="AK249">
            <v>930</v>
          </cell>
        </row>
        <row r="250">
          <cell r="AK250">
            <v>931</v>
          </cell>
        </row>
        <row r="251">
          <cell r="AK251">
            <v>935</v>
          </cell>
        </row>
        <row r="252">
          <cell r="AK252">
            <v>1869</v>
          </cell>
        </row>
        <row r="253">
          <cell r="AK253">
            <v>2281</v>
          </cell>
        </row>
        <row r="254">
          <cell r="AK254">
            <v>2282</v>
          </cell>
        </row>
        <row r="255">
          <cell r="AK255">
            <v>4118</v>
          </cell>
        </row>
        <row r="256">
          <cell r="AK256">
            <v>4194</v>
          </cell>
        </row>
        <row r="257">
          <cell r="AK257">
            <v>4311</v>
          </cell>
        </row>
        <row r="258">
          <cell r="AK258">
            <v>18221</v>
          </cell>
        </row>
        <row r="259">
          <cell r="AK259">
            <v>18222</v>
          </cell>
        </row>
        <row r="260">
          <cell r="AK260">
            <v>22842</v>
          </cell>
        </row>
        <row r="261">
          <cell r="AK261">
            <v>25316</v>
          </cell>
        </row>
        <row r="262">
          <cell r="AK262">
            <v>25317</v>
          </cell>
        </row>
        <row r="263">
          <cell r="AK263">
            <v>25318</v>
          </cell>
        </row>
        <row r="264">
          <cell r="AK264">
            <v>25319</v>
          </cell>
        </row>
        <row r="265">
          <cell r="AK265">
            <v>25399</v>
          </cell>
        </row>
        <row r="266">
          <cell r="AK266">
            <v>40910</v>
          </cell>
        </row>
        <row r="267">
          <cell r="AK267">
            <v>40911</v>
          </cell>
        </row>
        <row r="268">
          <cell r="AK268">
            <v>41010</v>
          </cell>
        </row>
        <row r="269">
          <cell r="AK269">
            <v>41011</v>
          </cell>
        </row>
        <row r="270">
          <cell r="AK270">
            <v>41110</v>
          </cell>
        </row>
        <row r="271">
          <cell r="AK271">
            <v>41111</v>
          </cell>
        </row>
        <row r="272">
          <cell r="AK272">
            <v>41140</v>
          </cell>
        </row>
        <row r="273">
          <cell r="AK273">
            <v>41141</v>
          </cell>
        </row>
        <row r="274">
          <cell r="AK274">
            <v>41160</v>
          </cell>
        </row>
        <row r="275">
          <cell r="AK275">
            <v>41170</v>
          </cell>
        </row>
        <row r="276">
          <cell r="AK276">
            <v>41181</v>
          </cell>
        </row>
        <row r="277">
          <cell r="AK277">
            <v>108360</v>
          </cell>
        </row>
        <row r="278">
          <cell r="AK278">
            <v>108361</v>
          </cell>
        </row>
        <row r="279">
          <cell r="AK279">
            <v>108362</v>
          </cell>
        </row>
        <row r="280">
          <cell r="AK280">
            <v>108364</v>
          </cell>
        </row>
        <row r="281">
          <cell r="AK281">
            <v>108365</v>
          </cell>
        </row>
        <row r="282">
          <cell r="AK282">
            <v>108366</v>
          </cell>
        </row>
        <row r="283">
          <cell r="AK283">
            <v>108367</v>
          </cell>
        </row>
        <row r="284">
          <cell r="AK284">
            <v>108368</v>
          </cell>
        </row>
        <row r="285">
          <cell r="AK285">
            <v>108369</v>
          </cell>
        </row>
        <row r="286">
          <cell r="AK286">
            <v>108370</v>
          </cell>
        </row>
        <row r="287">
          <cell r="AK287">
            <v>108371</v>
          </cell>
        </row>
        <row r="288">
          <cell r="AK288">
            <v>108372</v>
          </cell>
        </row>
        <row r="289">
          <cell r="AK289">
            <v>108373</v>
          </cell>
        </row>
        <row r="290">
          <cell r="AK290">
            <v>111399</v>
          </cell>
        </row>
        <row r="291">
          <cell r="AK291">
            <v>403360</v>
          </cell>
        </row>
        <row r="292">
          <cell r="AK292">
            <v>403361</v>
          </cell>
        </row>
        <row r="293">
          <cell r="AK293">
            <v>403362</v>
          </cell>
        </row>
        <row r="294">
          <cell r="AK294">
            <v>403364</v>
          </cell>
        </row>
        <row r="295">
          <cell r="AK295">
            <v>403365</v>
          </cell>
        </row>
        <row r="296">
          <cell r="AK296">
            <v>403366</v>
          </cell>
        </row>
        <row r="297">
          <cell r="AK297">
            <v>403367</v>
          </cell>
        </row>
        <row r="298">
          <cell r="AK298">
            <v>403368</v>
          </cell>
        </row>
        <row r="299">
          <cell r="AK299">
            <v>403369</v>
          </cell>
        </row>
        <row r="300">
          <cell r="AK300">
            <v>403370</v>
          </cell>
        </row>
        <row r="301">
          <cell r="AK301">
            <v>403371</v>
          </cell>
        </row>
        <row r="302">
          <cell r="AK302">
            <v>403372</v>
          </cell>
        </row>
        <row r="303">
          <cell r="AK303">
            <v>403373</v>
          </cell>
        </row>
        <row r="304">
          <cell r="AK304">
            <v>404330</v>
          </cell>
        </row>
        <row r="305">
          <cell r="AK305">
            <v>1081390</v>
          </cell>
        </row>
        <row r="306">
          <cell r="AK306">
            <v>1081399</v>
          </cell>
        </row>
        <row r="307">
          <cell r="AK307" t="str">
            <v>108D</v>
          </cell>
        </row>
        <row r="308">
          <cell r="AK308" t="str">
            <v>108D00</v>
          </cell>
        </row>
        <row r="309">
          <cell r="AK309" t="str">
            <v>108DS</v>
          </cell>
        </row>
        <row r="310">
          <cell r="AK310" t="str">
            <v>108EP</v>
          </cell>
        </row>
        <row r="311">
          <cell r="AK311" t="str">
            <v>108GP</v>
          </cell>
        </row>
        <row r="312">
          <cell r="AK312" t="str">
            <v>108HP</v>
          </cell>
        </row>
        <row r="313">
          <cell r="AK313" t="str">
            <v>108MP</v>
          </cell>
        </row>
        <row r="314">
          <cell r="AK314" t="str">
            <v>108MP</v>
          </cell>
        </row>
        <row r="315">
          <cell r="AK315" t="str">
            <v>108NP</v>
          </cell>
        </row>
        <row r="316">
          <cell r="AK316" t="str">
            <v>108OP</v>
          </cell>
        </row>
        <row r="317">
          <cell r="AK317" t="str">
            <v>108SP</v>
          </cell>
        </row>
        <row r="318">
          <cell r="AK318" t="str">
            <v>108TP</v>
          </cell>
        </row>
        <row r="319">
          <cell r="AK319" t="str">
            <v>111CLG</v>
          </cell>
        </row>
        <row r="320">
          <cell r="AK320" t="str">
            <v>111CLH</v>
          </cell>
        </row>
        <row r="321">
          <cell r="AK321" t="str">
            <v>111CLS</v>
          </cell>
        </row>
        <row r="322">
          <cell r="AK322" t="str">
            <v>111IP</v>
          </cell>
        </row>
        <row r="323">
          <cell r="AK323" t="str">
            <v>111IP</v>
          </cell>
        </row>
        <row r="324">
          <cell r="AK324" t="str">
            <v>182M</v>
          </cell>
        </row>
        <row r="325">
          <cell r="AK325" t="str">
            <v>186M</v>
          </cell>
        </row>
        <row r="326">
          <cell r="AK326" t="str">
            <v>390L</v>
          </cell>
        </row>
        <row r="327">
          <cell r="AK327" t="str">
            <v>392L</v>
          </cell>
        </row>
        <row r="328">
          <cell r="AK328" t="str">
            <v>399G</v>
          </cell>
        </row>
        <row r="329">
          <cell r="AK329" t="str">
            <v>399L</v>
          </cell>
        </row>
        <row r="330">
          <cell r="AK330" t="str">
            <v>403EP</v>
          </cell>
        </row>
        <row r="331">
          <cell r="AK331" t="str">
            <v>403GP</v>
          </cell>
        </row>
        <row r="332">
          <cell r="AK332" t="str">
            <v>403GV0</v>
          </cell>
        </row>
        <row r="333">
          <cell r="AK333" t="str">
            <v>403HP</v>
          </cell>
        </row>
        <row r="334">
          <cell r="AK334" t="str">
            <v>403MP</v>
          </cell>
        </row>
        <row r="335">
          <cell r="AK335" t="str">
            <v>403NP</v>
          </cell>
        </row>
        <row r="336">
          <cell r="AK336" t="str">
            <v>403OP</v>
          </cell>
        </row>
        <row r="337">
          <cell r="AK337" t="str">
            <v>403SP</v>
          </cell>
        </row>
        <row r="338">
          <cell r="AK338" t="str">
            <v>403TP</v>
          </cell>
        </row>
        <row r="339">
          <cell r="AK339" t="str">
            <v>404CLG</v>
          </cell>
        </row>
        <row r="340">
          <cell r="AK340" t="str">
            <v>404CLS</v>
          </cell>
        </row>
        <row r="341">
          <cell r="AK341" t="str">
            <v>404IP</v>
          </cell>
        </row>
        <row r="342">
          <cell r="AK342" t="str">
            <v>404M</v>
          </cell>
        </row>
        <row r="343">
          <cell r="AK343" t="str">
            <v>CWC</v>
          </cell>
        </row>
        <row r="344">
          <cell r="AK344" t="str">
            <v>D00</v>
          </cell>
        </row>
        <row r="345">
          <cell r="AK345" t="str">
            <v>DS0</v>
          </cell>
        </row>
        <row r="346">
          <cell r="AK346" t="str">
            <v>FITOTH</v>
          </cell>
        </row>
        <row r="347">
          <cell r="AK347" t="str">
            <v>FITPMI</v>
          </cell>
        </row>
        <row r="348">
          <cell r="AK348" t="str">
            <v>G00</v>
          </cell>
        </row>
        <row r="349">
          <cell r="AK349" t="str">
            <v>H00</v>
          </cell>
        </row>
        <row r="350">
          <cell r="AK350" t="str">
            <v>I00</v>
          </cell>
        </row>
        <row r="351">
          <cell r="AK351" t="str">
            <v>N00</v>
          </cell>
        </row>
        <row r="352">
          <cell r="AK352" t="str">
            <v>O00</v>
          </cell>
        </row>
        <row r="353">
          <cell r="AK353" t="str">
            <v>OWC131</v>
          </cell>
        </row>
        <row r="354">
          <cell r="AK354" t="str">
            <v>OWC135</v>
          </cell>
        </row>
        <row r="355">
          <cell r="AK355" t="str">
            <v>OWC143</v>
          </cell>
        </row>
        <row r="356">
          <cell r="AK356" t="str">
            <v>OWC232</v>
          </cell>
        </row>
        <row r="357">
          <cell r="AK357" t="str">
            <v>OWC25330</v>
          </cell>
        </row>
        <row r="358">
          <cell r="AK358" t="str">
            <v>DFA</v>
          </cell>
        </row>
        <row r="359">
          <cell r="AK359" t="str">
            <v>S00</v>
          </cell>
        </row>
        <row r="360">
          <cell r="AK360" t="str">
            <v>SCHMAF</v>
          </cell>
        </row>
        <row r="361">
          <cell r="AK361" t="str">
            <v>SCHMAP</v>
          </cell>
        </row>
        <row r="362">
          <cell r="AK362" t="str">
            <v>SCHMAT</v>
          </cell>
        </row>
        <row r="363">
          <cell r="AK363" t="str">
            <v>SCHMDF</v>
          </cell>
        </row>
        <row r="364">
          <cell r="AK364" t="str">
            <v>SCHMDP</v>
          </cell>
        </row>
        <row r="365">
          <cell r="AK365" t="str">
            <v>SCHMDT</v>
          </cell>
        </row>
        <row r="366">
          <cell r="AK366" t="str">
            <v>T00</v>
          </cell>
        </row>
        <row r="367">
          <cell r="AK367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2.2940681663414002E-2</v>
          </cell>
          <cell r="G4">
            <v>0.33475636880285425</v>
          </cell>
          <cell r="H4">
            <v>9.1691028651668255E-2</v>
          </cell>
          <cell r="I4">
            <v>0.13383388602381463</v>
          </cell>
          <cell r="J4">
            <v>0.1130833583173852</v>
          </cell>
          <cell r="K4">
            <v>0.3714362910447892</v>
          </cell>
          <cell r="L4">
            <v>4.3566100607818306E-2</v>
          </cell>
          <cell r="M4">
            <v>2.075052770642943E-2</v>
          </cell>
          <cell r="N4">
            <v>1.7756432056413294E-3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0.12947098714244668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2.2940681663414002E-2</v>
          </cell>
          <cell r="G5">
            <v>0.33475636880285425</v>
          </cell>
          <cell r="H5">
            <v>9.1691028651668255E-2</v>
          </cell>
          <cell r="I5">
            <v>0.13383388602381463</v>
          </cell>
          <cell r="J5">
            <v>0.1130833583173852</v>
          </cell>
          <cell r="K5">
            <v>0.3714362910447892</v>
          </cell>
          <cell r="L5">
            <v>4.3566100607818306E-2</v>
          </cell>
          <cell r="M5">
            <v>2.075052770642943E-2</v>
          </cell>
          <cell r="N5">
            <v>1.7756432056413294E-3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0.12947098714244668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2.2940681663414002E-2</v>
          </cell>
          <cell r="G6">
            <v>0.33475636880285425</v>
          </cell>
          <cell r="H6">
            <v>9.1691028651668255E-2</v>
          </cell>
          <cell r="I6">
            <v>0.13383388602381463</v>
          </cell>
          <cell r="J6">
            <v>0.1130833583173852</v>
          </cell>
          <cell r="K6">
            <v>0.3714362910447892</v>
          </cell>
          <cell r="L6">
            <v>4.3566100607818306E-2</v>
          </cell>
          <cell r="M6">
            <v>2.075052770642943E-2</v>
          </cell>
          <cell r="N6">
            <v>1.7756432056413294E-3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0.12947098714244668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</v>
          </cell>
          <cell r="F7">
            <v>4.0785505070294242E-2</v>
          </cell>
          <cell r="G7">
            <v>0.59515265402493922</v>
          </cell>
          <cell r="H7">
            <v>0.16301455069389503</v>
          </cell>
          <cell r="I7">
            <v>0.20104729021087153</v>
          </cell>
          <cell r="J7">
            <v>0.20104729021087153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0.1983463022900146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4.74266813229181E-2</v>
          </cell>
          <cell r="J8">
            <v>0</v>
          </cell>
          <cell r="K8">
            <v>0.84894181277566561</v>
          </cell>
          <cell r="L8">
            <v>9.9573157812704136E-2</v>
          </cell>
          <cell r="M8">
            <v>4.74266813229181E-2</v>
          </cell>
          <cell r="N8">
            <v>4.0583480887121338E-3</v>
          </cell>
          <cell r="O8">
            <v>0</v>
          </cell>
          <cell r="P8">
            <v>0</v>
          </cell>
          <cell r="S8" t="str">
            <v>DGU</v>
          </cell>
          <cell r="V8">
            <v>0.99999999999999989</v>
          </cell>
          <cell r="W8">
            <v>0</v>
          </cell>
          <cell r="X8">
            <v>0</v>
          </cell>
          <cell r="Y8">
            <v>0</v>
          </cell>
          <cell r="Z8">
            <v>3.5893606401678886E-2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0.99999999999999989</v>
          </cell>
          <cell r="F9">
            <v>2.348981895441693E-2</v>
          </cell>
          <cell r="G9">
            <v>0.33778159708348965</v>
          </cell>
          <cell r="H9">
            <v>9.3411955005935826E-2</v>
          </cell>
          <cell r="I9">
            <v>0.12861320202880014</v>
          </cell>
          <cell r="J9">
            <v>0.10905527095120804</v>
          </cell>
          <cell r="K9">
            <v>0.3722701578001314</v>
          </cell>
          <cell r="L9">
            <v>4.2627549690939119E-2</v>
          </cell>
          <cell r="M9">
            <v>1.955793107759209E-2</v>
          </cell>
          <cell r="N9">
            <v>1.8057194362869078E-3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0.12402268189645978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2.1293269790405221E-2</v>
          </cell>
          <cell r="G10">
            <v>0.32568068396094801</v>
          </cell>
          <cell r="H10">
            <v>8.65282495888655E-2</v>
          </cell>
          <cell r="I10">
            <v>0.14949593800885808</v>
          </cell>
          <cell r="J10">
            <v>0.12516762041591664</v>
          </cell>
          <cell r="K10">
            <v>0.36893469077876273</v>
          </cell>
          <cell r="L10">
            <v>4.6381753358455874E-2</v>
          </cell>
          <cell r="M10">
            <v>2.4328317592941448E-2</v>
          </cell>
          <cell r="N10">
            <v>1.6854145137045939E-3</v>
          </cell>
          <cell r="O10">
            <v>0</v>
          </cell>
          <cell r="P10">
            <v>0</v>
          </cell>
          <cell r="S10" t="str">
            <v>SE</v>
          </cell>
          <cell r="V10">
            <v>0.99999999999999978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0.14581590288040736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2.1293269790405221E-2</v>
          </cell>
          <cell r="G11">
            <v>0.32568068396094801</v>
          </cell>
          <cell r="H11">
            <v>8.65282495888655E-2</v>
          </cell>
          <cell r="I11">
            <v>0.14949593800885808</v>
          </cell>
          <cell r="J11">
            <v>0.12516762041591664</v>
          </cell>
          <cell r="K11">
            <v>0.36893469077876273</v>
          </cell>
          <cell r="L11">
            <v>4.6381753358455874E-2</v>
          </cell>
          <cell r="M11">
            <v>2.4328317592941448E-2</v>
          </cell>
          <cell r="N11">
            <v>1.6854145137045939E-3</v>
          </cell>
          <cell r="O11">
            <v>0</v>
          </cell>
          <cell r="P11">
            <v>0</v>
          </cell>
          <cell r="S11" t="str">
            <v>SE-P</v>
          </cell>
          <cell r="V11">
            <v>0.99999999999999978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0.14581590288040736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2.1293269790405221E-2</v>
          </cell>
          <cell r="G12">
            <v>0.32568068396094801</v>
          </cell>
          <cell r="H12">
            <v>8.65282495888655E-2</v>
          </cell>
          <cell r="I12">
            <v>0.14949593800885808</v>
          </cell>
          <cell r="J12">
            <v>0.12516762041591664</v>
          </cell>
          <cell r="K12">
            <v>0.36893469077876273</v>
          </cell>
          <cell r="L12">
            <v>4.6381753358455874E-2</v>
          </cell>
          <cell r="M12">
            <v>2.4328317592941448E-2</v>
          </cell>
          <cell r="N12">
            <v>1.6854145137045939E-3</v>
          </cell>
          <cell r="O12">
            <v>0</v>
          </cell>
          <cell r="P12">
            <v>0</v>
          </cell>
          <cell r="S12" t="str">
            <v>SE-U</v>
          </cell>
          <cell r="V12">
            <v>0.99999999999999978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0.14581590288040736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1.0000000000000002</v>
          </cell>
          <cell r="F13">
            <v>3.8114229344343345E-2</v>
          </cell>
          <cell r="G13">
            <v>0.58295735712246155</v>
          </cell>
          <cell r="H13">
            <v>0.15488262639121153</v>
          </cell>
          <cell r="I13">
            <v>0.22404578714198367</v>
          </cell>
          <cell r="J13">
            <v>0.22404578714198367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0.99999999999999989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0.2243111590903096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5.5124981028939236E-2</v>
          </cell>
          <cell r="J14">
            <v>0</v>
          </cell>
          <cell r="K14">
            <v>0.83596071748083112</v>
          </cell>
          <cell r="L14">
            <v>0.10509535911006192</v>
          </cell>
          <cell r="M14">
            <v>5.5124981028939236E-2</v>
          </cell>
          <cell r="N14">
            <v>3.8189423801677424E-3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4.0454086731165573E-2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1</v>
          </cell>
          <cell r="F15">
            <v>2.8834295669603726E-2</v>
          </cell>
          <cell r="G15">
            <v>0.32307147045647827</v>
          </cell>
          <cell r="H15">
            <v>8.3797901375809114E-2</v>
          </cell>
          <cell r="I15">
            <v>0.12254573738927924</v>
          </cell>
          <cell r="J15">
            <v>0.10144960647871233</v>
          </cell>
          <cell r="K15">
            <v>0.39125388583585713</v>
          </cell>
          <cell r="L15">
            <v>4.9238339420471261E-2</v>
          </cell>
          <cell r="M15">
            <v>2.1096130910566897E-2</v>
          </cell>
          <cell r="N15">
            <v>1.2583698525015072E-3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0.99999999999999967</v>
          </cell>
          <cell r="W15">
            <v>3.0753840533129823E-2</v>
          </cell>
          <cell r="X15">
            <v>0.32309255860229802</v>
          </cell>
          <cell r="Y15">
            <v>8.7578682685102299E-2</v>
          </cell>
          <cell r="Z15">
            <v>0.11921353724026731</v>
          </cell>
          <cell r="AA15">
            <v>0.10195322355099581</v>
          </cell>
          <cell r="AB15">
            <v>0.38816721801297854</v>
          </cell>
          <cell r="AC15">
            <v>4.9890998416174517E-2</v>
          </cell>
          <cell r="AD15">
            <v>1.7260313689271493E-2</v>
          </cell>
          <cell r="AE15">
            <v>1.3031645100492425E-3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1</v>
          </cell>
          <cell r="F16">
            <v>2.8834295669603726E-2</v>
          </cell>
          <cell r="G16">
            <v>0.32307147045647827</v>
          </cell>
          <cell r="H16">
            <v>8.3797901375809114E-2</v>
          </cell>
          <cell r="I16">
            <v>0.12254573738927924</v>
          </cell>
          <cell r="J16">
            <v>0.10144960647871233</v>
          </cell>
          <cell r="K16">
            <v>0.39125388583585713</v>
          </cell>
          <cell r="L16">
            <v>4.9238339420471261E-2</v>
          </cell>
          <cell r="M16">
            <v>2.1096130910566897E-2</v>
          </cell>
          <cell r="N16">
            <v>1.2583698525015072E-3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0.99999999999999967</v>
          </cell>
          <cell r="W16">
            <v>3.0753840533129823E-2</v>
          </cell>
          <cell r="X16">
            <v>0.32309255860229802</v>
          </cell>
          <cell r="Y16">
            <v>8.7578682685102299E-2</v>
          </cell>
          <cell r="Z16">
            <v>0.11921353724026731</v>
          </cell>
          <cell r="AA16">
            <v>0.10195322355099581</v>
          </cell>
          <cell r="AB16">
            <v>0.38816721801297854</v>
          </cell>
          <cell r="AC16">
            <v>4.9890998416174517E-2</v>
          </cell>
          <cell r="AD16">
            <v>1.7260313689271493E-2</v>
          </cell>
          <cell r="AE16">
            <v>1.3031645100492425E-3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1</v>
          </cell>
          <cell r="F17">
            <v>2.8834295669603726E-2</v>
          </cell>
          <cell r="G17">
            <v>0.32307147045647827</v>
          </cell>
          <cell r="H17">
            <v>8.3797901375809114E-2</v>
          </cell>
          <cell r="I17">
            <v>0.12254573738927924</v>
          </cell>
          <cell r="J17">
            <v>0.10144960647871233</v>
          </cell>
          <cell r="K17">
            <v>0.39125388583585713</v>
          </cell>
          <cell r="L17">
            <v>4.9238339420471261E-2</v>
          </cell>
          <cell r="M17">
            <v>2.1096130910566897E-2</v>
          </cell>
          <cell r="N17">
            <v>1.2583698525015072E-3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0.99999999999999967</v>
          </cell>
          <cell r="W17">
            <v>3.0753840533129823E-2</v>
          </cell>
          <cell r="X17">
            <v>0.32309255860229802</v>
          </cell>
          <cell r="Y17">
            <v>8.7578682685102299E-2</v>
          </cell>
          <cell r="Z17">
            <v>0.11921353724026731</v>
          </cell>
          <cell r="AA17">
            <v>0.10195322355099581</v>
          </cell>
          <cell r="AB17">
            <v>0.38816721801297854</v>
          </cell>
          <cell r="AC17">
            <v>4.9890998416174517E-2</v>
          </cell>
          <cell r="AD17">
            <v>1.7260313689271493E-2</v>
          </cell>
          <cell r="AE17">
            <v>1.3031645100492425E-3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2.8834295669603719E-2</v>
          </cell>
          <cell r="G20">
            <v>0.32307147045647816</v>
          </cell>
          <cell r="H20">
            <v>8.3797901375809086E-2</v>
          </cell>
          <cell r="I20">
            <v>0.12254573738927924</v>
          </cell>
          <cell r="J20">
            <v>0.10144960647871235</v>
          </cell>
          <cell r="K20">
            <v>0.39125388583585702</v>
          </cell>
          <cell r="L20">
            <v>4.9238339420471254E-2</v>
          </cell>
          <cell r="M20">
            <v>2.1096130910566894E-2</v>
          </cell>
          <cell r="N20">
            <v>1.258369852501507E-3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0.99999999999999989</v>
          </cell>
          <cell r="W20">
            <v>3.0753840533129826E-2</v>
          </cell>
          <cell r="X20">
            <v>0.32309255860229807</v>
          </cell>
          <cell r="Y20">
            <v>8.7578682685102299E-2</v>
          </cell>
          <cell r="Z20">
            <v>0.11921353724026731</v>
          </cell>
          <cell r="AA20">
            <v>0.10195322355099581</v>
          </cell>
          <cell r="AB20">
            <v>0.38816721801297865</v>
          </cell>
          <cell r="AC20">
            <v>4.9890998416174524E-2</v>
          </cell>
          <cell r="AD20">
            <v>1.7260313689271493E-2</v>
          </cell>
          <cell r="AE20">
            <v>1.3031645100492427E-3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0.99999927860852367</v>
          </cell>
          <cell r="F23">
            <v>2.9526556177757585E-2</v>
          </cell>
          <cell r="G23">
            <v>0.32806972922701166</v>
          </cell>
          <cell r="H23">
            <v>8.4135168092409715E-2</v>
          </cell>
          <cell r="I23">
            <v>0.12158650419618411</v>
          </cell>
          <cell r="J23">
            <v>0.10107360984219881</v>
          </cell>
          <cell r="K23">
            <v>0.38832220355750946</v>
          </cell>
          <cell r="L23">
            <v>4.7160470993733147E-2</v>
          </cell>
          <cell r="M23">
            <v>2.05128943539853E-2</v>
          </cell>
          <cell r="N23">
            <v>1.1986463639178265E-3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3.1270461003046167E-2</v>
          </cell>
          <cell r="X23">
            <v>0.326738686277952</v>
          </cell>
          <cell r="Y23">
            <v>8.7268934320604633E-2</v>
          </cell>
          <cell r="Z23">
            <v>0.1178129302314942</v>
          </cell>
          <cell r="AA23">
            <v>0.10087635837302644</v>
          </cell>
          <cell r="AB23">
            <v>0.38743430957171959</v>
          </cell>
          <cell r="AC23">
            <v>4.8231092121678518E-2</v>
          </cell>
          <cell r="AD23">
            <v>1.693657185846776E-2</v>
          </cell>
          <cell r="AE23">
            <v>1.2435864735048116E-3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0.99999589884087325</v>
          </cell>
          <cell r="F32">
            <v>8.1685532317483447E-2</v>
          </cell>
          <cell r="G32">
            <v>0.62114375093974794</v>
          </cell>
          <cell r="H32">
            <v>0.13924737123576664</v>
          </cell>
          <cell r="I32">
            <v>0.15791924434787524</v>
          </cell>
          <cell r="J32">
            <v>0.15791924434787524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0.1573219670266624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3.6357343692647003E-2</v>
          </cell>
          <cell r="J33">
            <v>0</v>
          </cell>
          <cell r="K33">
            <v>0.85960544568760167</v>
          </cell>
          <cell r="L33">
            <v>0.1040372106197512</v>
          </cell>
          <cell r="M33">
            <v>3.6357343692647003E-2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3.610429053210832E-2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0.99999768285553281</v>
          </cell>
          <cell r="F34">
            <v>4.6152117836446432E-2</v>
          </cell>
          <cell r="G34">
            <v>0.35094463821726063</v>
          </cell>
          <cell r="H34">
            <v>7.8674410306964523E-2</v>
          </cell>
          <cell r="I34">
            <v>0.10503950813832924</v>
          </cell>
          <cell r="J34">
            <v>8.9223971087787998E-2</v>
          </cell>
          <cell r="K34">
            <v>0.37393055691988819</v>
          </cell>
          <cell r="L34">
            <v>4.5256451436643544E-2</v>
          </cell>
          <cell r="M34">
            <v>1.5815537050541239E-2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0.10468324128436825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2.1293269790405221E-2</v>
          </cell>
          <cell r="G38">
            <v>0.32568068396094801</v>
          </cell>
          <cell r="H38">
            <v>8.65282495888655E-2</v>
          </cell>
          <cell r="I38">
            <v>0.14949593800885808</v>
          </cell>
          <cell r="J38">
            <v>0.12516762041591664</v>
          </cell>
          <cell r="K38">
            <v>0.36893469077876279</v>
          </cell>
          <cell r="L38">
            <v>4.6381753358455881E-2</v>
          </cell>
          <cell r="M38">
            <v>2.4328317592941448E-2</v>
          </cell>
          <cell r="N38">
            <v>1.6854145137045939E-3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0.14581590288040736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2.8364784752014781E-2</v>
          </cell>
          <cell r="G47">
            <v>0.33496679334315721</v>
          </cell>
          <cell r="H47">
            <v>8.015859733339864E-2</v>
          </cell>
          <cell r="I47">
            <v>8.1761442724129621E-2</v>
          </cell>
          <cell r="J47">
            <v>7.2908375207328999E-2</v>
          </cell>
          <cell r="K47">
            <v>0.43741895630001237</v>
          </cell>
          <cell r="L47">
            <v>3.732942554728734E-2</v>
          </cell>
          <cell r="M47">
            <v>8.8530675168006223E-3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8.2286495009332716E-2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0.68635987253155351</v>
          </cell>
          <cell r="H48">
            <v>0.16424805605042977</v>
          </cell>
          <cell r="I48">
            <v>0.14939207141801678</v>
          </cell>
          <cell r="J48">
            <v>0.14939207141801678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0.14162720963798953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0.99999999999999989</v>
          </cell>
          <cell r="F49">
            <v>0</v>
          </cell>
          <cell r="G49">
            <v>0</v>
          </cell>
          <cell r="H49">
            <v>0</v>
          </cell>
          <cell r="I49">
            <v>1.8306536360554217E-2</v>
          </cell>
          <cell r="J49">
            <v>0</v>
          </cell>
          <cell r="K49">
            <v>0.90450298872177803</v>
          </cell>
          <cell r="L49">
            <v>7.7190474917667715E-2</v>
          </cell>
          <cell r="M49">
            <v>1.8306536360554217E-2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1.8453773183590979E-2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1.0004507163465857</v>
          </cell>
          <cell r="F53">
            <v>1.1129308740645356E-3</v>
          </cell>
          <cell r="G53">
            <v>0.44015092031798225</v>
          </cell>
          <cell r="H53">
            <v>0.11352747017886516</v>
          </cell>
          <cell r="I53">
            <v>0.14645028475407687</v>
          </cell>
          <cell r="J53">
            <v>0.13404870039024339</v>
          </cell>
          <cell r="K53">
            <v>0.23049330421965644</v>
          </cell>
          <cell r="L53">
            <v>6.7410656935615959E-2</v>
          </cell>
          <cell r="M53">
            <v>1.2401584363833497E-2</v>
          </cell>
          <cell r="N53">
            <v>5.971898532912575E-3</v>
          </cell>
          <cell r="O53">
            <v>-1.6770774201727403E-4</v>
          </cell>
          <cell r="P53">
            <v>-4.4990417245705924E-3</v>
          </cell>
          <cell r="S53" t="str">
            <v>EXCTAX</v>
          </cell>
          <cell r="V53">
            <v>1.0000000000000009</v>
          </cell>
          <cell r="W53">
            <v>6.0243066596050391E-3</v>
          </cell>
          <cell r="X53">
            <v>0.37608180242414352</v>
          </cell>
          <cell r="Y53">
            <v>7.534275526718387E-2</v>
          </cell>
          <cell r="Z53">
            <v>0.11985627274733526</v>
          </cell>
          <cell r="AA53">
            <v>9.9379617533168291E-2</v>
          </cell>
          <cell r="AB53">
            <v>0.34179576421023633</v>
          </cell>
          <cell r="AC53">
            <v>5.9353288520957809E-2</v>
          </cell>
          <cell r="AD53">
            <v>2.0476655214166976E-2</v>
          </cell>
          <cell r="AE53">
            <v>5.1052944376450519E-3</v>
          </cell>
          <cell r="AF53">
            <v>2.1710900150793511E-2</v>
          </cell>
          <cell r="AG53">
            <v>-5.2703844178997143E-3</v>
          </cell>
        </row>
        <row r="54">
          <cell r="B54" t="str">
            <v>INT</v>
          </cell>
          <cell r="E54">
            <v>0.9999992826346098</v>
          </cell>
          <cell r="F54">
            <v>2.9361768467729522E-2</v>
          </cell>
          <cell r="G54">
            <v>0.32623877206819574</v>
          </cell>
          <cell r="H54">
            <v>8.366560971928598E-2</v>
          </cell>
          <cell r="I54">
            <v>0.12090792991626521</v>
          </cell>
          <cell r="J54">
            <v>0.1005095180256695</v>
          </cell>
          <cell r="K54">
            <v>0.38615497733945503</v>
          </cell>
          <cell r="L54">
            <v>4.6897268405117126E-2</v>
          </cell>
          <cell r="M54">
            <v>2.039841189059571E-2</v>
          </cell>
          <cell r="N54">
            <v>1.1919567185608012E-3</v>
          </cell>
          <cell r="O54">
            <v>0</v>
          </cell>
          <cell r="P54">
            <v>5.581E-3</v>
          </cell>
          <cell r="S54" t="str">
            <v>INT</v>
          </cell>
          <cell r="V54">
            <v>1</v>
          </cell>
          <cell r="W54">
            <v>3.1095940560188169E-2</v>
          </cell>
          <cell r="X54">
            <v>0.32491515766983475</v>
          </cell>
          <cell r="Y54">
            <v>8.678188639816134E-2</v>
          </cell>
          <cell r="Z54">
            <v>0.11715541626787224</v>
          </cell>
          <cell r="AA54">
            <v>0.10031336741694659</v>
          </cell>
          <cell r="AB54">
            <v>0.38527203868999987</v>
          </cell>
          <cell r="AC54">
            <v>4.7961914396547435E-2</v>
          </cell>
          <cell r="AD54">
            <v>1.6842048850925651E-2</v>
          </cell>
          <cell r="AE54">
            <v>1.2366460173961814E-3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7.7795659599528791E-2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0.12603775527124295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1.0000000000000002</v>
          </cell>
          <cell r="F58">
            <v>2.2753387622369101E-2</v>
          </cell>
          <cell r="G58">
            <v>0.41312322075798702</v>
          </cell>
          <cell r="H58">
            <v>0.10084432583905176</v>
          </cell>
          <cell r="I58">
            <v>3.7659026300521453E-2</v>
          </cell>
          <cell r="J58">
            <v>2.7733081151266704E-2</v>
          </cell>
          <cell r="K58">
            <v>0.3954170549723392</v>
          </cell>
          <cell r="L58">
            <v>3.0202984507731526E-2</v>
          </cell>
          <cell r="M58">
            <v>9.925945149254746E-3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1.0000000000000002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8.1049126519715062E-2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0.10946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0.11609999999999999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0.99999999999999989</v>
          </cell>
          <cell r="W62">
            <v>0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0.155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0.1671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0.20677599999999999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0.17343500000000001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2.1375633456991904E-2</v>
          </cell>
          <cell r="G69">
            <v>0.31191878000448747</v>
          </cell>
          <cell r="H69">
            <v>8.5435727172761114E-2</v>
          </cell>
          <cell r="I69">
            <v>0.12793905505395925</v>
          </cell>
          <cell r="J69">
            <v>0.10536863956109546</v>
          </cell>
          <cell r="K69">
            <v>0.40401244424312199</v>
          </cell>
          <cell r="L69">
            <v>4.7386987262868219E-2</v>
          </cell>
          <cell r="M69">
            <v>2.2570415492863802E-2</v>
          </cell>
          <cell r="N69">
            <v>1.931372805810032E-3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0.99999999999999956</v>
          </cell>
          <cell r="W69">
            <v>2.397709753737276E-2</v>
          </cell>
          <cell r="X69">
            <v>0.30763781363012893</v>
          </cell>
          <cell r="Y69">
            <v>8.9703262623200233E-2</v>
          </cell>
          <cell r="Z69">
            <v>0.12127245933352301</v>
          </cell>
          <cell r="AA69">
            <v>0.10424314401303929</v>
          </cell>
          <cell r="AB69">
            <v>0.40617996168125775</v>
          </cell>
          <cell r="AC69">
            <v>4.9213497079067713E-2</v>
          </cell>
          <cell r="AD69">
            <v>1.702931532048373E-2</v>
          </cell>
          <cell r="AE69">
            <v>2.0159081154494701E-3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0.99999999999999978</v>
          </cell>
          <cell r="F70">
            <v>2.0513337075165707E-2</v>
          </cell>
          <cell r="G70">
            <v>0.29933592785357099</v>
          </cell>
          <cell r="H70">
            <v>8.1989236636329121E-2</v>
          </cell>
          <cell r="I70">
            <v>0.12469117336192892</v>
          </cell>
          <cell r="J70">
            <v>0.10111805223537756</v>
          </cell>
          <cell r="K70">
            <v>0.42196096424491553</v>
          </cell>
          <cell r="L70">
            <v>4.9492185508198755E-2</v>
          </cell>
          <cell r="M70">
            <v>2.3573121126551352E-2</v>
          </cell>
          <cell r="N70">
            <v>2.0171753198908625E-3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1.0000000000000004</v>
          </cell>
          <cell r="W70">
            <v>2.3274510258415294E-2</v>
          </cell>
          <cell r="X70">
            <v>0.29862327740255101</v>
          </cell>
          <cell r="Y70">
            <v>8.7074738837041116E-2</v>
          </cell>
          <cell r="Z70">
            <v>0.11877065126987418</v>
          </cell>
          <cell r="AA70">
            <v>0.10118856633582317</v>
          </cell>
          <cell r="AB70">
            <v>0.41936451644648992</v>
          </cell>
          <cell r="AC70">
            <v>5.0810961524979353E-2</v>
          </cell>
          <cell r="AD70">
            <v>1.7582084934051015E-2</v>
          </cell>
          <cell r="AE70">
            <v>2.0813442606492593E-3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2.2133905574851565E-2</v>
          </cell>
          <cell r="G71">
            <v>0.32298368315180631</v>
          </cell>
          <cell r="H71">
            <v>8.8466445767113669E-2</v>
          </cell>
          <cell r="I71">
            <v>0.13079512424441295</v>
          </cell>
          <cell r="J71">
            <v>0.10910645166555261</v>
          </cell>
          <cell r="K71">
            <v>0.38822916767946164</v>
          </cell>
          <cell r="L71">
            <v>4.5535752390908617E-2</v>
          </cell>
          <cell r="M71">
            <v>2.1688672578860334E-2</v>
          </cell>
          <cell r="N71">
            <v>1.8559211914451815E-3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0.99999999999999978</v>
          </cell>
          <cell r="W71">
            <v>2.4879973310497433E-2</v>
          </cell>
          <cell r="X71">
            <v>0.31922214857270265</v>
          </cell>
          <cell r="Y71">
            <v>9.3081106937612665E-2</v>
          </cell>
          <cell r="Z71">
            <v>0.12448746472477951</v>
          </cell>
          <cell r="AA71">
            <v>0.1081684985767857</v>
          </cell>
          <cell r="AB71">
            <v>0.38923684951072823</v>
          </cell>
          <cell r="AC71">
            <v>4.7160639035890788E-2</v>
          </cell>
          <cell r="AD71">
            <v>1.6318966147993802E-2</v>
          </cell>
          <cell r="AE71">
            <v>1.9318179077884034E-3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</v>
          </cell>
          <cell r="F72">
            <v>2.8210680710936843E-2</v>
          </cell>
          <cell r="G72">
            <v>0.41165755991073449</v>
          </cell>
          <cell r="H72">
            <v>0.11275455417154466</v>
          </cell>
          <cell r="I72">
            <v>0.15368359638351409</v>
          </cell>
          <cell r="J72">
            <v>0.1390611910325189</v>
          </cell>
          <cell r="K72">
            <v>0.26174235598086865</v>
          </cell>
          <cell r="L72">
            <v>3.0699999135558039E-2</v>
          </cell>
          <cell r="M72">
            <v>1.4622405350995181E-2</v>
          </cell>
          <cell r="N72">
            <v>1.2512537068434728E-3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1.0000000000000002</v>
          </cell>
          <cell r="W72">
            <v>3.1845831686822618E-2</v>
          </cell>
          <cell r="X72">
            <v>0.4085974967610978</v>
          </cell>
          <cell r="Y72">
            <v>0.1191418185126295</v>
          </cell>
          <cell r="Z72">
            <v>0.14929184302491841</v>
          </cell>
          <cell r="AA72">
            <v>0.13845335589806379</v>
          </cell>
          <cell r="AB72">
            <v>0.25851751541491563</v>
          </cell>
          <cell r="AC72">
            <v>3.1322448643450268E-2</v>
          </cell>
          <cell r="AD72">
            <v>1.0838487126854607E-2</v>
          </cell>
          <cell r="AE72">
            <v>1.2830459561659095E-3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0.99999999999999989</v>
          </cell>
          <cell r="F73">
            <v>3.5529998795005277E-2</v>
          </cell>
          <cell r="G73">
            <v>0.51846294520333447</v>
          </cell>
          <cell r="H73">
            <v>0.14200895096775207</v>
          </cell>
          <cell r="I73">
            <v>0.18125216758990934</v>
          </cell>
          <cell r="J73">
            <v>0.17514089789056053</v>
          </cell>
          <cell r="K73">
            <v>0.10939227102148295</v>
          </cell>
          <cell r="L73">
            <v>1.2830719022188856E-2</v>
          </cell>
          <cell r="M73">
            <v>6.1112696993487915E-3</v>
          </cell>
          <cell r="N73">
            <v>5.229474003269882E-4</v>
          </cell>
          <cell r="O73">
            <v>0</v>
          </cell>
          <cell r="P73">
            <v>0</v>
          </cell>
          <cell r="S73" t="str">
            <v>SNPPN</v>
          </cell>
          <cell r="V73">
            <v>0.99999999999999978</v>
          </cell>
          <cell r="W73">
            <v>3.9925330391006424E-2</v>
          </cell>
          <cell r="X73">
            <v>0.51226139155521766</v>
          </cell>
          <cell r="Y73">
            <v>0.1493688880315959</v>
          </cell>
          <cell r="Z73">
            <v>0.1780617277264476</v>
          </cell>
          <cell r="AA73">
            <v>0.17357989052806314</v>
          </cell>
          <cell r="AB73">
            <v>0.10689992094466227</v>
          </cell>
          <cell r="AC73">
            <v>1.2952187314673871E-2</v>
          </cell>
          <cell r="AD73">
            <v>4.4818371983844614E-3</v>
          </cell>
          <cell r="AE73">
            <v>5.305540363962155E-4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2.2980783707202315E-2</v>
          </cell>
          <cell r="G74">
            <v>0.33534154821282619</v>
          </cell>
          <cell r="H74">
            <v>9.1851311493300156E-2</v>
          </cell>
          <cell r="I74">
            <v>0.13398493234220138</v>
          </cell>
          <cell r="J74">
            <v>0.11328103656659808</v>
          </cell>
          <cell r="K74">
            <v>0.37060157533657406</v>
          </cell>
          <cell r="L74">
            <v>4.3468196042756195E-2</v>
          </cell>
          <cell r="M74">
            <v>2.0703895775603318E-2</v>
          </cell>
          <cell r="N74">
            <v>1.7716528651396915E-3</v>
          </cell>
          <cell r="O74">
            <v>0</v>
          </cell>
          <cell r="P74">
            <v>0</v>
          </cell>
          <cell r="S74" t="str">
            <v>SNPPO</v>
          </cell>
          <cell r="V74">
            <v>1</v>
          </cell>
          <cell r="W74">
            <v>2.6312894278088538E-2</v>
          </cell>
          <cell r="X74">
            <v>0.33760722094801393</v>
          </cell>
          <cell r="Y74">
            <v>9.8441959545972166E-2</v>
          </cell>
          <cell r="Z74">
            <v>0.12958988166095059</v>
          </cell>
          <cell r="AA74">
            <v>0.1143982845861673</v>
          </cell>
          <cell r="AB74">
            <v>0.36234705868006112</v>
          </cell>
          <cell r="AC74">
            <v>4.3902623458203935E-2</v>
          </cell>
          <cell r="AD74">
            <v>1.5191597074783281E-2</v>
          </cell>
          <cell r="AE74">
            <v>1.7983614287097559E-3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1.0000000000000002</v>
          </cell>
          <cell r="F75">
            <v>2.3116699830205856E-2</v>
          </cell>
          <cell r="G75">
            <v>0.33138079919075047</v>
          </cell>
          <cell r="H75">
            <v>9.0778664702239678E-2</v>
          </cell>
          <cell r="I75">
            <v>0.12909206916582311</v>
          </cell>
          <cell r="J75">
            <v>0.10309451808324767</v>
          </cell>
          <cell r="K75">
            <v>0.36673382175419456</v>
          </cell>
          <cell r="L75">
            <v>5.8195579333919563E-2</v>
          </cell>
          <cell r="M75">
            <v>2.5997551082575433E-2</v>
          </cell>
          <cell r="N75">
            <v>7.0236602286704154E-4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1.0000000000000002</v>
          </cell>
          <cell r="W75">
            <v>2.4866632114640526E-2</v>
          </cell>
          <cell r="X75">
            <v>0.33020453702562758</v>
          </cell>
          <cell r="Y75">
            <v>9.4346260590027972E-2</v>
          </cell>
          <cell r="Z75">
            <v>0.12900006486766591</v>
          </cell>
          <cell r="AA75">
            <v>0.10483923523490503</v>
          </cell>
          <cell r="AB75">
            <v>0.36215524255205189</v>
          </cell>
          <cell r="AC75">
            <v>5.8704056108235134E-2</v>
          </cell>
          <cell r="AD75">
            <v>2.416082963276088E-2</v>
          </cell>
          <cell r="AE75">
            <v>7.2320674175124962E-4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2.7719661638868992E-2</v>
          </cell>
          <cell r="G76">
            <v>0.32739113534561004</v>
          </cell>
          <cell r="H76">
            <v>8.2271029852004643E-2</v>
          </cell>
          <cell r="I76">
            <v>0.11744830676195411</v>
          </cell>
          <cell r="J76">
            <v>9.776756137015391E-2</v>
          </cell>
          <cell r="K76">
            <v>0.39593532660737035</v>
          </cell>
          <cell r="L76">
            <v>4.8222872125054037E-2</v>
          </cell>
          <cell r="M76">
            <v>1.9680745391800206E-2</v>
          </cell>
          <cell r="N76">
            <v>1.0116676691377541E-3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0.99999999999999967</v>
          </cell>
          <cell r="W76">
            <v>2.9623314412940978E-2</v>
          </cell>
          <cell r="X76">
            <v>0.32429772671795759</v>
          </cell>
          <cell r="Y76">
            <v>8.6042838907540428E-2</v>
          </cell>
          <cell r="Z76">
            <v>0.11551205617269265</v>
          </cell>
          <cell r="AA76">
            <v>9.8796237222030459E-2</v>
          </cell>
          <cell r="AB76">
            <v>0.39454769324471339</v>
          </cell>
          <cell r="AC76">
            <v>4.8936881089217114E-2</v>
          </cell>
          <cell r="AD76">
            <v>1.6715818950662195E-2</v>
          </cell>
          <cell r="AE76">
            <v>1.0394894549374657E-3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0.99999999999999989</v>
          </cell>
          <cell r="F77">
            <v>3.3422200991676511E-2</v>
          </cell>
          <cell r="G77">
            <v>0.4899785257876893</v>
          </cell>
          <cell r="H77">
            <v>0.13380031748963328</v>
          </cell>
          <cell r="I77">
            <v>0.17663482491783988</v>
          </cell>
          <cell r="J77">
            <v>0.16782005114051232</v>
          </cell>
          <cell r="K77">
            <v>0.14767663725178287</v>
          </cell>
          <cell r="L77">
            <v>1.7793418359737304E-2</v>
          </cell>
          <cell r="M77">
            <v>8.8147737773275649E-3</v>
          </cell>
          <cell r="N77">
            <v>6.9407520164091734E-4</v>
          </cell>
          <cell r="O77">
            <v>0</v>
          </cell>
          <cell r="P77">
            <v>0</v>
          </cell>
          <cell r="S77" t="str">
            <v>TROJP</v>
          </cell>
          <cell r="V77">
            <v>0.99999999999999967</v>
          </cell>
          <cell r="W77">
            <v>3.7830167224261704E-2</v>
          </cell>
          <cell r="X77">
            <v>0.484757810565634</v>
          </cell>
          <cell r="Y77">
            <v>0.1409669004941119</v>
          </cell>
          <cell r="Z77">
            <v>0.17337512192596885</v>
          </cell>
          <cell r="AA77">
            <v>0.16699725753458688</v>
          </cell>
          <cell r="AB77">
            <v>0.14467106946985592</v>
          </cell>
          <cell r="AC77">
            <v>1.7692820421386257E-2</v>
          </cell>
          <cell r="AD77">
            <v>6.3778643913819611E-3</v>
          </cell>
          <cell r="AE77">
            <v>7.0610989878129408E-4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3.427767534230456E-2</v>
          </cell>
          <cell r="G78">
            <v>0.50286330662555767</v>
          </cell>
          <cell r="H78">
            <v>0.13725768590665971</v>
          </cell>
          <cell r="I78">
            <v>0.18044370480921271</v>
          </cell>
          <cell r="J78">
            <v>0.17257910898701781</v>
          </cell>
          <cell r="K78">
            <v>0.12888298481366034</v>
          </cell>
          <cell r="L78">
            <v>1.5672509929444665E-2</v>
          </cell>
          <cell r="M78">
            <v>7.8645958221948854E-3</v>
          </cell>
          <cell r="N78">
            <v>6.0213257316040283E-4</v>
          </cell>
          <cell r="O78">
            <v>0</v>
          </cell>
          <cell r="P78">
            <v>0</v>
          </cell>
          <cell r="S78" t="str">
            <v>TROJD</v>
          </cell>
          <cell r="V78">
            <v>1</v>
          </cell>
          <cell r="W78">
            <v>3.879090747939918E-2</v>
          </cell>
          <cell r="X78">
            <v>0.49697478438980519</v>
          </cell>
          <cell r="Y78">
            <v>0.14446169336929196</v>
          </cell>
          <cell r="Z78">
            <v>0.17728611083486359</v>
          </cell>
          <cell r="AA78">
            <v>0.17162038469011628</v>
          </cell>
          <cell r="AB78">
            <v>0.12636901753237881</v>
          </cell>
          <cell r="AC78">
            <v>1.5504314047165549E-2</v>
          </cell>
          <cell r="AD78">
            <v>5.665726144747303E-3</v>
          </cell>
          <cell r="AE78">
            <v>6.1317234709564795E-4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1.0004507163465857</v>
          </cell>
          <cell r="F79">
            <v>1.1129308740645356E-3</v>
          </cell>
          <cell r="G79">
            <v>0.4401509203179822</v>
          </cell>
          <cell r="H79">
            <v>0.11352747017886516</v>
          </cell>
          <cell r="I79">
            <v>0.14645028475407687</v>
          </cell>
          <cell r="J79">
            <v>0.13404870039024339</v>
          </cell>
          <cell r="K79">
            <v>0.23049330421965644</v>
          </cell>
          <cell r="L79">
            <v>6.7410656935615973E-2</v>
          </cell>
          <cell r="M79">
            <v>1.2401584363833497E-2</v>
          </cell>
          <cell r="N79">
            <v>5.971898532912575E-3</v>
          </cell>
          <cell r="O79">
            <v>-1.6770774201727403E-4</v>
          </cell>
          <cell r="P79">
            <v>-4.4990417245705924E-3</v>
          </cell>
          <cell r="S79" t="str">
            <v>IBT</v>
          </cell>
          <cell r="V79">
            <v>1.0000000000000009</v>
          </cell>
          <cell r="W79">
            <v>6.1714019829210822E-3</v>
          </cell>
          <cell r="X79">
            <v>0.38526458103197858</v>
          </cell>
          <cell r="Y79">
            <v>7.7182397166534744E-2</v>
          </cell>
          <cell r="Z79">
            <v>0.12278279992920038</v>
          </cell>
          <cell r="AA79">
            <v>0.10180616681062897</v>
          </cell>
          <cell r="AB79">
            <v>0.35014138160413155</v>
          </cell>
          <cell r="AC79">
            <v>6.0802516068320586E-2</v>
          </cell>
          <cell r="AD79">
            <v>2.0976633118571411E-2</v>
          </cell>
          <cell r="AE79">
            <v>5.2299502658359476E-3</v>
          </cell>
          <cell r="AF79">
            <v>-2.1759568055078594E-3</v>
          </cell>
          <cell r="AG79">
            <v>-5.3990712434142741E-3</v>
          </cell>
        </row>
        <row r="80">
          <cell r="B80" t="str">
            <v>DITEXPRL</v>
          </cell>
          <cell r="E80">
            <v>0.99999999999999978</v>
          </cell>
          <cell r="F80">
            <v>4.6162864785511362E-2</v>
          </cell>
          <cell r="G80">
            <v>0.44533070007462833</v>
          </cell>
          <cell r="H80">
            <v>0.13201566492519501</v>
          </cell>
          <cell r="I80">
            <v>0.15833695202015646</v>
          </cell>
          <cell r="J80">
            <v>0.15012418965815863</v>
          </cell>
          <cell r="K80">
            <v>0.20790603746067479</v>
          </cell>
          <cell r="L80">
            <v>2.5404397031333414E-2</v>
          </cell>
          <cell r="M80">
            <v>8.2127623619978347E-3</v>
          </cell>
          <cell r="N80">
            <v>2.4027036047523129E-4</v>
          </cell>
          <cell r="O80">
            <v>0</v>
          </cell>
          <cell r="P80">
            <v>-1.5396886657974614E-2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0.14941471105592175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1.0000000000000002</v>
          </cell>
          <cell r="F81">
            <v>2.4370037297614718E-2</v>
          </cell>
          <cell r="G81">
            <v>0.28612338457830622</v>
          </cell>
          <cell r="H81">
            <v>7.3212184023971866E-2</v>
          </cell>
          <cell r="I81">
            <v>0.11258414942249328</v>
          </cell>
          <cell r="J81">
            <v>9.0459606336194043E-2</v>
          </cell>
          <cell r="K81">
            <v>0.43436879914477344</v>
          </cell>
          <cell r="L81">
            <v>5.9365465009201264E-2</v>
          </cell>
          <cell r="M81">
            <v>2.2124543086299242E-2</v>
          </cell>
          <cell r="N81">
            <v>2.2444145651074384E-3</v>
          </cell>
          <cell r="O81">
            <v>1.3952272580165734E-3</v>
          </cell>
          <cell r="P81">
            <v>6.3363387005151541E-3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0.10803121874567498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1.0000000000000002</v>
          </cell>
          <cell r="F82">
            <v>3.1588812239881151E-2</v>
          </cell>
          <cell r="G82">
            <v>0.34555243367056593</v>
          </cell>
          <cell r="H82">
            <v>9.2528792082187297E-2</v>
          </cell>
          <cell r="I82">
            <v>0.12141202757881991</v>
          </cell>
          <cell r="J82">
            <v>0.10605304633870273</v>
          </cell>
          <cell r="K82">
            <v>0.35748958885427873</v>
          </cell>
          <cell r="L82">
            <v>4.5447234964201361E-2</v>
          </cell>
          <cell r="M82">
            <v>1.5358981240117189E-2</v>
          </cell>
          <cell r="N82">
            <v>9.863357592840166E-4</v>
          </cell>
          <cell r="O82">
            <v>1.7964572383558257E-4</v>
          </cell>
          <cell r="P82">
            <v>4.8151291269460817E-3</v>
          </cell>
          <cell r="S82" t="str">
            <v>TAXDEPRL</v>
          </cell>
          <cell r="V82">
            <v>0.99999999999999989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0.12138832185197035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1.0000000000000002</v>
          </cell>
          <cell r="F83">
            <v>4.7399051858883774E-2</v>
          </cell>
          <cell r="G83">
            <v>0.49318713341513415</v>
          </cell>
          <cell r="H83">
            <v>0.14010851514817119</v>
          </cell>
          <cell r="I83">
            <v>0.16965080906750693</v>
          </cell>
          <cell r="J83">
            <v>0.16323300805184129</v>
          </cell>
          <cell r="K83">
            <v>0.13889580426384754</v>
          </cell>
          <cell r="L83">
            <v>2.1415564873547829E-2</v>
          </cell>
          <cell r="M83">
            <v>6.4178010156656293E-3</v>
          </cell>
          <cell r="N83">
            <v>2.4210816007668627E-4</v>
          </cell>
          <cell r="O83">
            <v>0</v>
          </cell>
          <cell r="P83">
            <v>-1.0898986787168033E-2</v>
          </cell>
          <cell r="S83" t="str">
            <v>DITEXPMA</v>
          </cell>
          <cell r="V83">
            <v>1.0000000000000004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0.14642758386886701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0.99999999999999978</v>
          </cell>
          <cell r="F84">
            <v>2.1042950071620672E-2</v>
          </cell>
          <cell r="G84">
            <v>0.23422551629679803</v>
          </cell>
          <cell r="H84">
            <v>6.0206273832913132E-2</v>
          </cell>
          <cell r="I84">
            <v>9.9050301492668927E-2</v>
          </cell>
          <cell r="J84">
            <v>7.3486214681285744E-2</v>
          </cell>
          <cell r="K84">
            <v>0.50792955193052503</v>
          </cell>
          <cell r="L84">
            <v>6.8426153885614877E-2</v>
          </cell>
          <cell r="M84">
            <v>2.5564086811383186E-2</v>
          </cell>
          <cell r="N84">
            <v>1.9128256095917325E-3</v>
          </cell>
          <cell r="O84">
            <v>8.6939124758085909E-4</v>
          </cell>
          <cell r="P84">
            <v>6.3370356326868096E-3</v>
          </cell>
          <cell r="S84" t="str">
            <v>DITBALMA</v>
          </cell>
          <cell r="V84">
            <v>1.0000000000000002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9.7142318442144576E-2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0.99999999999999989</v>
          </cell>
          <cell r="F85">
            <v>3.1731343730165743E-2</v>
          </cell>
          <cell r="G85">
            <v>0.34641010157337171</v>
          </cell>
          <cell r="H85">
            <v>9.2808072491215837E-2</v>
          </cell>
          <cell r="I85">
            <v>0.12163751779050906</v>
          </cell>
          <cell r="J85">
            <v>0.10632311523910022</v>
          </cell>
          <cell r="K85">
            <v>0.35614086106605097</v>
          </cell>
          <cell r="L85">
            <v>4.5298106279163863E-2</v>
          </cell>
          <cell r="M85">
            <v>1.5314402551408843E-2</v>
          </cell>
          <cell r="N85">
            <v>9.7937762378475499E-4</v>
          </cell>
          <cell r="O85">
            <v>1.7949031879201119E-4</v>
          </cell>
          <cell r="P85">
            <v>4.8151291269460817E-3</v>
          </cell>
          <cell r="S85" t="str">
            <v>TAXDEPRMA</v>
          </cell>
          <cell r="V85">
            <v>1.0000000000000002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0.1216137680366428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0.99999999999999978</v>
          </cell>
          <cell r="F86">
            <v>3.0938346247843303E-2</v>
          </cell>
          <cell r="G86">
            <v>0.33465971045561188</v>
          </cell>
          <cell r="H86">
            <v>8.2974042350589153E-2</v>
          </cell>
          <cell r="I86">
            <v>0.11737570353302852</v>
          </cell>
          <cell r="J86">
            <v>9.6860159508238938E-2</v>
          </cell>
          <cell r="K86">
            <v>0.38308205366200898</v>
          </cell>
          <cell r="L86">
            <v>4.985678711347237E-2</v>
          </cell>
          <cell r="M86">
            <v>2.0515544024789587E-2</v>
          </cell>
          <cell r="N86">
            <v>1.1133566374457058E-3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3.1572628293554991E-2</v>
          </cell>
          <cell r="X86">
            <v>0.3297945955875291</v>
          </cell>
          <cell r="Y86">
            <v>8.5527833192310526E-2</v>
          </cell>
          <cell r="Z86">
            <v>0.11447425678931063</v>
          </cell>
          <cell r="AA86">
            <v>9.7261426716021226E-2</v>
          </cell>
          <cell r="AB86">
            <v>0.38564401835901535</v>
          </cell>
          <cell r="AC86">
            <v>5.1824345208386927E-2</v>
          </cell>
          <cell r="AD86">
            <v>1.7212830073289397E-2</v>
          </cell>
          <cell r="AE86">
            <v>1.1623225698925896E-3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1.0000000000000004</v>
          </cell>
          <cell r="F87">
            <v>2.8194087161696548E-2</v>
          </cell>
          <cell r="G87">
            <v>0.3384629059684845</v>
          </cell>
          <cell r="H87">
            <v>8.4018602543641421E-2</v>
          </cell>
          <cell r="I87">
            <v>0.12911965292079788</v>
          </cell>
          <cell r="J87">
            <v>0.10995571221400494</v>
          </cell>
          <cell r="K87">
            <v>0.37448450875572753</v>
          </cell>
          <cell r="L87">
            <v>4.4669537604687289E-2</v>
          </cell>
          <cell r="M87">
            <v>1.9163940706792951E-2</v>
          </cell>
          <cell r="N87">
            <v>1.0507050449651879E-3</v>
          </cell>
          <cell r="O87">
            <v>0</v>
          </cell>
          <cell r="P87">
            <v>0</v>
          </cell>
          <cell r="S87" t="str">
            <v>SCHMAEXP</v>
          </cell>
          <cell r="V87">
            <v>1</v>
          </cell>
          <cell r="W87">
            <v>3.0091609904050676E-2</v>
          </cell>
          <cell r="X87">
            <v>0.33452969652387987</v>
          </cell>
          <cell r="Y87">
            <v>8.7866036630209088E-2</v>
          </cell>
          <cell r="Z87">
            <v>0.12589122014741327</v>
          </cell>
          <cell r="AA87">
            <v>0.109833753166324</v>
          </cell>
          <cell r="AB87">
            <v>0.37499247596589597</v>
          </cell>
          <cell r="AC87">
            <v>4.5545907197585812E-2</v>
          </cell>
          <cell r="AD87">
            <v>1.6057466981089272E-2</v>
          </cell>
          <cell r="AE87">
            <v>1.0830536309650782E-3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0.99999999999999989</v>
          </cell>
          <cell r="F88">
            <v>2.2981488587479885E-2</v>
          </cell>
          <cell r="G88">
            <v>0.33535183400841068</v>
          </cell>
          <cell r="H88">
            <v>9.1854128811402327E-2</v>
          </cell>
          <cell r="I88">
            <v>0.13407194997084745</v>
          </cell>
          <cell r="J88">
            <v>0.1132845111899841</v>
          </cell>
          <cell r="K88">
            <v>0.37209700255922301</v>
          </cell>
          <cell r="L88">
            <v>4.3643596062636687E-2</v>
          </cell>
          <cell r="M88">
            <v>2.0787438780863355E-2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0.1297046463246152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Main"/>
      <sheetName val="Data"/>
      <sheetName val="Master Data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NPC"/>
      <sheetName val="FuelAllocation"/>
      <sheetName val="EIM"/>
      <sheetName val="STF DA-RT"/>
      <sheetName val="Hermiston"/>
      <sheetName val="Generation Adj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Thermal Gen by Unit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Integration"/>
      <sheetName val="on off peak hours"/>
      <sheetName val="MacroBuilder"/>
    </sheetNames>
    <sheetDataSet>
      <sheetData sheetId="0"/>
      <sheetData sheetId="1">
        <row r="1">
          <cell r="A1" t="str">
            <v>PacifiCorp</v>
          </cell>
        </row>
        <row r="3">
          <cell r="F3">
            <v>42736</v>
          </cell>
          <cell r="G3">
            <v>42767</v>
          </cell>
          <cell r="H3">
            <v>42795</v>
          </cell>
          <cell r="I3">
            <v>42826</v>
          </cell>
          <cell r="J3">
            <v>42856</v>
          </cell>
          <cell r="K3">
            <v>42887</v>
          </cell>
          <cell r="L3">
            <v>42917</v>
          </cell>
          <cell r="M3">
            <v>42948</v>
          </cell>
          <cell r="N3">
            <v>42979</v>
          </cell>
          <cell r="O3">
            <v>43009</v>
          </cell>
          <cell r="P3">
            <v>43040</v>
          </cell>
          <cell r="Q3">
            <v>43070</v>
          </cell>
        </row>
        <row r="590">
          <cell r="C590" t="str">
            <v>Carbon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C591" t="str">
            <v>Cholla</v>
          </cell>
          <cell r="E591">
            <v>10.624553289461497</v>
          </cell>
          <cell r="F591">
            <v>10.541965126368643</v>
          </cell>
          <cell r="G591">
            <v>10.542324478824876</v>
          </cell>
          <cell r="H591">
            <v>10.625150270772139</v>
          </cell>
          <cell r="I591">
            <v>11.218245086242083</v>
          </cell>
          <cell r="J591">
            <v>10.936059116688828</v>
          </cell>
          <cell r="K591">
            <v>10.840651215718147</v>
          </cell>
          <cell r="L591">
            <v>10.560063601540335</v>
          </cell>
          <cell r="M591">
            <v>10.541206276950119</v>
          </cell>
          <cell r="N591">
            <v>10.553720803322049</v>
          </cell>
          <cell r="O591">
            <v>10.537216121885972</v>
          </cell>
          <cell r="P591">
            <v>10.534725389573271</v>
          </cell>
          <cell r="Q591">
            <v>10.529624299593481</v>
          </cell>
        </row>
        <row r="592">
          <cell r="C592" t="str">
            <v>Colstrip</v>
          </cell>
          <cell r="E592">
            <v>10.450987591978359</v>
          </cell>
          <cell r="F592">
            <v>10.448164896915468</v>
          </cell>
          <cell r="G592">
            <v>10.437991199027012</v>
          </cell>
          <cell r="H592">
            <v>10.442980212734652</v>
          </cell>
          <cell r="I592">
            <v>10.464597497248116</v>
          </cell>
          <cell r="J592">
            <v>10.524344221693829</v>
          </cell>
          <cell r="K592">
            <v>10.439575236313297</v>
          </cell>
          <cell r="L592">
            <v>10.411541599104108</v>
          </cell>
          <cell r="M592">
            <v>10.446027258187895</v>
          </cell>
          <cell r="N592">
            <v>10.445321687004549</v>
          </cell>
          <cell r="O592">
            <v>10.443159179986813</v>
          </cell>
          <cell r="P592">
            <v>10.449107957347298</v>
          </cell>
          <cell r="Q592">
            <v>10.446444109095847</v>
          </cell>
        </row>
        <row r="593">
          <cell r="C593" t="str">
            <v>Craig</v>
          </cell>
          <cell r="E593">
            <v>10.060875768232002</v>
          </cell>
          <cell r="F593">
            <v>10.056465931454577</v>
          </cell>
          <cell r="G593">
            <v>10.052179725438574</v>
          </cell>
          <cell r="H593">
            <v>10.056650075808225</v>
          </cell>
          <cell r="I593">
            <v>10.04743781827661</v>
          </cell>
          <cell r="J593">
            <v>10.075383577312088</v>
          </cell>
          <cell r="K593">
            <v>10.072682459977912</v>
          </cell>
          <cell r="L593">
            <v>10.076973465581213</v>
          </cell>
          <cell r="M593">
            <v>10.058637002200809</v>
          </cell>
          <cell r="N593">
            <v>10.057696863574364</v>
          </cell>
          <cell r="O593">
            <v>10.056310575191034</v>
          </cell>
          <cell r="P593">
            <v>10.062772450704051</v>
          </cell>
          <cell r="Q593">
            <v>10.057832610204853</v>
          </cell>
        </row>
        <row r="594">
          <cell r="C594" t="str">
            <v>Dave Johnston</v>
          </cell>
          <cell r="E594">
            <v>11.270149717576871</v>
          </cell>
          <cell r="F594">
            <v>11.256444683530436</v>
          </cell>
          <cell r="G594">
            <v>11.280587255464459</v>
          </cell>
          <cell r="H594">
            <v>11.299536612396881</v>
          </cell>
          <cell r="I594">
            <v>11.290496148799027</v>
          </cell>
          <cell r="J594">
            <v>11.255018773403425</v>
          </cell>
          <cell r="K594">
            <v>11.250429679642085</v>
          </cell>
          <cell r="L594">
            <v>11.244872202090038</v>
          </cell>
          <cell r="M594">
            <v>11.275662653804376</v>
          </cell>
          <cell r="N594">
            <v>11.26652018633048</v>
          </cell>
          <cell r="O594">
            <v>11.259285000510744</v>
          </cell>
          <cell r="P594">
            <v>11.28390776300777</v>
          </cell>
          <cell r="Q594">
            <v>11.292295328957824</v>
          </cell>
        </row>
        <row r="595">
          <cell r="C595" t="str">
            <v>Hayden</v>
          </cell>
          <cell r="E595">
            <v>11.118993875147263</v>
          </cell>
          <cell r="F595">
            <v>11.145013879542509</v>
          </cell>
          <cell r="G595">
            <v>11.107713364558709</v>
          </cell>
          <cell r="H595">
            <v>11.122949200024816</v>
          </cell>
          <cell r="I595">
            <v>11.440600128341615</v>
          </cell>
          <cell r="J595">
            <v>11.426102826671793</v>
          </cell>
          <cell r="K595">
            <v>11.296396278626474</v>
          </cell>
          <cell r="L595">
            <v>10.997458641455623</v>
          </cell>
          <cell r="M595">
            <v>10.933920095745288</v>
          </cell>
          <cell r="N595">
            <v>10.983514461810215</v>
          </cell>
          <cell r="O595">
            <v>10.785941898247591</v>
          </cell>
          <cell r="P595">
            <v>11.143064647119276</v>
          </cell>
          <cell r="Q595">
            <v>11.089387331461884</v>
          </cell>
        </row>
        <row r="596">
          <cell r="C596" t="str">
            <v>Hunter</v>
          </cell>
          <cell r="E596">
            <v>10.296436392987708</v>
          </cell>
          <cell r="F596">
            <v>10.265880612143564</v>
          </cell>
          <cell r="G596">
            <v>10.266602970637647</v>
          </cell>
          <cell r="H596">
            <v>10.2680611025161</v>
          </cell>
          <cell r="I596">
            <v>10.412359109663717</v>
          </cell>
          <cell r="J596">
            <v>10.368183005896254</v>
          </cell>
          <cell r="K596">
            <v>10.36336164253029</v>
          </cell>
          <cell r="L596">
            <v>10.298531802470789</v>
          </cell>
          <cell r="M596">
            <v>10.276658084046606</v>
          </cell>
          <cell r="N596">
            <v>10.281669387019571</v>
          </cell>
          <cell r="O596">
            <v>10.277473971296056</v>
          </cell>
          <cell r="P596">
            <v>10.26991983827395</v>
          </cell>
          <cell r="Q596">
            <v>10.264882070321622</v>
          </cell>
        </row>
        <row r="597">
          <cell r="C597" t="str">
            <v>Huntington</v>
          </cell>
          <cell r="E597">
            <v>10.1004360996036</v>
          </cell>
          <cell r="F597">
            <v>9.9984700397597592</v>
          </cell>
          <cell r="G597">
            <v>10.029929728824525</v>
          </cell>
          <cell r="H597">
            <v>10.060985401733033</v>
          </cell>
          <cell r="I597">
            <v>10.472236292735262</v>
          </cell>
          <cell r="J597">
            <v>10.349622347068445</v>
          </cell>
          <cell r="K597">
            <v>10.288573130225458</v>
          </cell>
          <cell r="L597">
            <v>10.098668366647141</v>
          </cell>
          <cell r="M597">
            <v>10.027700041992649</v>
          </cell>
          <cell r="N597">
            <v>10.096309326028056</v>
          </cell>
          <cell r="O597">
            <v>10.101600425938354</v>
          </cell>
          <cell r="P597">
            <v>9.9792959176040839</v>
          </cell>
          <cell r="Q597">
            <v>9.9695185237773423</v>
          </cell>
        </row>
        <row r="598">
          <cell r="C598" t="str">
            <v>Jim Bridger</v>
          </cell>
          <cell r="E598">
            <v>10.298988906043778</v>
          </cell>
          <cell r="F598">
            <v>10.202628787462467</v>
          </cell>
          <cell r="G598">
            <v>10.220439923913421</v>
          </cell>
          <cell r="H598">
            <v>10.26609312726224</v>
          </cell>
          <cell r="I598">
            <v>10.702027033066331</v>
          </cell>
          <cell r="J598">
            <v>10.561070068213503</v>
          </cell>
          <cell r="K598">
            <v>10.445119437396247</v>
          </cell>
          <cell r="L598">
            <v>10.321673938507372</v>
          </cell>
          <cell r="M598">
            <v>10.267300075591937</v>
          </cell>
          <cell r="N598">
            <v>10.293402761729626</v>
          </cell>
          <cell r="O598">
            <v>10.313005359720687</v>
          </cell>
          <cell r="P598">
            <v>10.183761612124746</v>
          </cell>
          <cell r="Q598">
            <v>10.180922160231725</v>
          </cell>
        </row>
        <row r="599">
          <cell r="C599" t="str">
            <v>Naughton</v>
          </cell>
          <cell r="E599">
            <v>10.620941503919923</v>
          </cell>
          <cell r="F599">
            <v>10.619494688084789</v>
          </cell>
          <cell r="G599">
            <v>10.62448004201597</v>
          </cell>
          <cell r="H599">
            <v>10.622653050592755</v>
          </cell>
          <cell r="I599">
            <v>10.603678405770557</v>
          </cell>
          <cell r="J599">
            <v>10.677043394135119</v>
          </cell>
          <cell r="K599">
            <v>10.616513514985892</v>
          </cell>
          <cell r="L599">
            <v>10.614452126257758</v>
          </cell>
          <cell r="M599">
            <v>10.624560385909652</v>
          </cell>
          <cell r="N599">
            <v>10.62377072315561</v>
          </cell>
          <cell r="O599">
            <v>10.612640140978536</v>
          </cell>
          <cell r="P599">
            <v>10.613087509954205</v>
          </cell>
          <cell r="Q599">
            <v>10.607024974850829</v>
          </cell>
        </row>
        <row r="600">
          <cell r="C600" t="str">
            <v>Wyodak</v>
          </cell>
          <cell r="E600">
            <v>11.908157910665974</v>
          </cell>
          <cell r="F600">
            <v>11.982425850558599</v>
          </cell>
          <cell r="G600">
            <v>11.921262689061285</v>
          </cell>
          <cell r="H600">
            <v>11.904280821545798</v>
          </cell>
          <cell r="I600">
            <v>11.911138481941483</v>
          </cell>
          <cell r="J600">
            <v>11.894664026282079</v>
          </cell>
          <cell r="K600">
            <v>11.901343886678484</v>
          </cell>
          <cell r="L600">
            <v>11.87454679958133</v>
          </cell>
          <cell r="M600">
            <v>11.873990784909155</v>
          </cell>
          <cell r="N600">
            <v>11.883996614239903</v>
          </cell>
          <cell r="O600">
            <v>11.904102142479021</v>
          </cell>
          <cell r="P600">
            <v>11.941944110616577</v>
          </cell>
          <cell r="Q600">
            <v>11.928610926959985</v>
          </cell>
        </row>
        <row r="602">
          <cell r="C602" t="str">
            <v>Hermiston Purchase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</row>
        <row r="605">
          <cell r="C605" t="str">
            <v>Chehalis</v>
          </cell>
          <cell r="E605">
            <v>7.3731831048657899</v>
          </cell>
          <cell r="F605">
            <v>7.3312742199283054</v>
          </cell>
          <cell r="G605">
            <v>7.3288871509084421</v>
          </cell>
          <cell r="H605">
            <v>7.4491033347195934</v>
          </cell>
          <cell r="I605">
            <v>7.2867993992427236</v>
          </cell>
          <cell r="J605">
            <v>7.4628414002519818</v>
          </cell>
          <cell r="K605">
            <v>7.4325347601631568</v>
          </cell>
          <cell r="L605">
            <v>7.3005754144008073</v>
          </cell>
          <cell r="M605">
            <v>7.4269085204405032</v>
          </cell>
          <cell r="N605">
            <v>7.2980826178332174</v>
          </cell>
          <cell r="O605">
            <v>7.2560695298293849</v>
          </cell>
          <cell r="P605">
            <v>7.85085485768772</v>
          </cell>
          <cell r="Q605">
            <v>7.896398482404142</v>
          </cell>
        </row>
        <row r="606">
          <cell r="C606" t="str">
            <v>Currant Creek</v>
          </cell>
          <cell r="E606">
            <v>7.4088551929507824</v>
          </cell>
          <cell r="F606">
            <v>7.4611402355831604</v>
          </cell>
          <cell r="G606">
            <v>7.3504760075170736</v>
          </cell>
          <cell r="H606">
            <v>7.4571770524572853</v>
          </cell>
          <cell r="I606">
            <v>7.4930412658585128</v>
          </cell>
          <cell r="J606">
            <v>7.4777395124663251</v>
          </cell>
          <cell r="K606">
            <v>7.5393661320826135</v>
          </cell>
          <cell r="L606">
            <v>7.3227859166278915</v>
          </cell>
          <cell r="M606">
            <v>7.3371080215452444</v>
          </cell>
          <cell r="N606">
            <v>7.3667422315811635</v>
          </cell>
          <cell r="O606">
            <v>7.4166148820306912</v>
          </cell>
          <cell r="P606">
            <v>7.5216683305076897</v>
          </cell>
          <cell r="Q606">
            <v>7.4969197861881067</v>
          </cell>
        </row>
        <row r="607">
          <cell r="C607" t="str">
            <v>Gadsby</v>
          </cell>
          <cell r="E607">
            <v>17.452894492071401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13.941413911617531</v>
          </cell>
          <cell r="M607">
            <v>14.035268596110484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C608" t="str">
            <v>Gadsby CT</v>
          </cell>
          <cell r="E608">
            <v>18.3416276966182</v>
          </cell>
          <cell r="F608">
            <v>24.955983801780587</v>
          </cell>
          <cell r="G608">
            <v>32.947507596820678</v>
          </cell>
          <cell r="H608">
            <v>0</v>
          </cell>
          <cell r="I608">
            <v>0</v>
          </cell>
          <cell r="J608">
            <v>0</v>
          </cell>
          <cell r="K608">
            <v>24.697296018123293</v>
          </cell>
          <cell r="L608">
            <v>16.603475325639852</v>
          </cell>
          <cell r="M608">
            <v>16.549277921321512</v>
          </cell>
          <cell r="N608">
            <v>18.676279931052214</v>
          </cell>
          <cell r="O608">
            <v>18.155515381737697</v>
          </cell>
          <cell r="P608">
            <v>470.18164706490472</v>
          </cell>
          <cell r="Q608">
            <v>17.404840059051381</v>
          </cell>
        </row>
        <row r="609">
          <cell r="C609" t="str">
            <v>Hermiston</v>
          </cell>
          <cell r="E609">
            <v>7.0829186307900898</v>
          </cell>
          <cell r="F609">
            <v>7.0456382687213637</v>
          </cell>
          <cell r="G609">
            <v>7.0734589777810912</v>
          </cell>
          <cell r="H609">
            <v>7.1860186072079948</v>
          </cell>
          <cell r="I609">
            <v>7.1653861191588391</v>
          </cell>
          <cell r="J609">
            <v>8.0658448780487806</v>
          </cell>
          <cell r="K609">
            <v>7.0991792705609598</v>
          </cell>
          <cell r="L609">
            <v>7.0665702309354019</v>
          </cell>
          <cell r="M609">
            <v>7.0601950313316335</v>
          </cell>
          <cell r="N609">
            <v>7.0434348702145311</v>
          </cell>
          <cell r="O609">
            <v>7.0572136880966081</v>
          </cell>
          <cell r="P609">
            <v>7.1189100997499573</v>
          </cell>
          <cell r="Q609">
            <v>7.0491117380824768</v>
          </cell>
        </row>
        <row r="610">
          <cell r="C610" t="str">
            <v>Lake Side 1</v>
          </cell>
          <cell r="E610">
            <v>7.0000636909561624</v>
          </cell>
          <cell r="F610">
            <v>6.9450120864335458</v>
          </cell>
          <cell r="G610">
            <v>6.9502733740518803</v>
          </cell>
          <cell r="H610">
            <v>6.9083811569703801</v>
          </cell>
          <cell r="I610">
            <v>7.0485152189956217</v>
          </cell>
          <cell r="J610">
            <v>6.9744123322102825</v>
          </cell>
          <cell r="K610">
            <v>7.0978450981128081</v>
          </cell>
          <cell r="L610">
            <v>7.1125854802911848</v>
          </cell>
          <cell r="M610">
            <v>6.9844115517057341</v>
          </cell>
          <cell r="N610">
            <v>6.9840610435986159</v>
          </cell>
          <cell r="O610">
            <v>7.0352968452251252</v>
          </cell>
          <cell r="P610">
            <v>6.9886244452690951</v>
          </cell>
          <cell r="Q610">
            <v>7.0069635325154795</v>
          </cell>
        </row>
        <row r="611">
          <cell r="C611" t="str">
            <v>Lake Side 2</v>
          </cell>
          <cell r="E611">
            <v>6.832211748361404</v>
          </cell>
          <cell r="F611">
            <v>6.8861470023698264</v>
          </cell>
          <cell r="G611">
            <v>6.8653538521618955</v>
          </cell>
          <cell r="H611">
            <v>6.8670540030386089</v>
          </cell>
          <cell r="I611">
            <v>6.7866501513849222</v>
          </cell>
          <cell r="J611">
            <v>6.9023201859217753</v>
          </cell>
          <cell r="K611">
            <v>6.8303718414943964</v>
          </cell>
          <cell r="L611">
            <v>6.7725709580972548</v>
          </cell>
          <cell r="M611">
            <v>6.7648984280243178</v>
          </cell>
          <cell r="N611">
            <v>6.7555228185621949</v>
          </cell>
          <cell r="O611">
            <v>6.7855626027556362</v>
          </cell>
          <cell r="P611">
            <v>6.9213574497984558</v>
          </cell>
          <cell r="Q611">
            <v>6.9334356598358342</v>
          </cell>
        </row>
        <row r="613">
          <cell r="C613" t="str">
            <v>Naughton - Gas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</row>
        <row r="614">
          <cell r="C614" t="str">
            <v>Not Used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</row>
      </sheetData>
      <sheetData sheetId="2">
        <row r="53">
          <cell r="B53" t="str">
            <v>Pipeline Lake Side Lateral</v>
          </cell>
        </row>
      </sheetData>
      <sheetData sheetId="3">
        <row r="43">
          <cell r="P43">
            <v>11455983.222523693</v>
          </cell>
        </row>
      </sheetData>
      <sheetData sheetId="4">
        <row r="2">
          <cell r="C2" t="str">
            <v>COB</v>
          </cell>
        </row>
      </sheetData>
      <sheetData sheetId="5">
        <row r="32">
          <cell r="A32">
            <v>37196</v>
          </cell>
          <cell r="B32">
            <v>0.44227329059218473</v>
          </cell>
          <cell r="C32">
            <v>0.61387460599846122</v>
          </cell>
        </row>
        <row r="33">
          <cell r="A33">
            <v>37561</v>
          </cell>
          <cell r="B33">
            <v>0.46217558866883307</v>
          </cell>
          <cell r="C33">
            <v>0.6476377093283765</v>
          </cell>
        </row>
        <row r="34">
          <cell r="A34">
            <v>37926</v>
          </cell>
          <cell r="B34">
            <v>0.48297349015893043</v>
          </cell>
          <cell r="C34">
            <v>0.68325778334143727</v>
          </cell>
        </row>
        <row r="35">
          <cell r="A35">
            <v>38292</v>
          </cell>
          <cell r="B35">
            <v>0.50470729721608232</v>
          </cell>
          <cell r="C35">
            <v>0.72083696142521614</v>
          </cell>
        </row>
        <row r="36">
          <cell r="A36">
            <v>38657</v>
          </cell>
          <cell r="B36">
            <v>0.52741912559080595</v>
          </cell>
          <cell r="C36">
            <v>0.76048299430360311</v>
          </cell>
        </row>
        <row r="37">
          <cell r="A37">
            <v>39022</v>
          </cell>
          <cell r="B37">
            <v>0.55115298624239217</v>
          </cell>
          <cell r="C37">
            <v>0.80230955899030121</v>
          </cell>
        </row>
        <row r="38">
          <cell r="A38">
            <v>39387</v>
          </cell>
          <cell r="B38">
            <v>0.57595487062329975</v>
          </cell>
          <cell r="C38">
            <v>0.84643658473476779</v>
          </cell>
        </row>
        <row r="39">
          <cell r="A39">
            <v>39753</v>
          </cell>
          <cell r="B39">
            <v>0.6018728398013482</v>
          </cell>
          <cell r="C39">
            <v>0.8929905968951799</v>
          </cell>
        </row>
        <row r="40">
          <cell r="A40">
            <v>40118</v>
          </cell>
          <cell r="B40">
            <v>0.62895711759240869</v>
          </cell>
          <cell r="C40">
            <v>0.94210507972441482</v>
          </cell>
        </row>
        <row r="41">
          <cell r="A41">
            <v>40483</v>
          </cell>
          <cell r="B41">
            <v>0.65726018788406704</v>
          </cell>
          <cell r="C41">
            <v>0.99392085910925754</v>
          </cell>
        </row>
        <row r="42">
          <cell r="A42">
            <v>40848</v>
          </cell>
          <cell r="B42">
            <v>0.68683689633884992</v>
          </cell>
          <cell r="C42">
            <v>0</v>
          </cell>
        </row>
        <row r="43">
          <cell r="A43">
            <v>41214</v>
          </cell>
          <cell r="B43">
            <v>0.7177445566740982</v>
          </cell>
          <cell r="C43">
            <v>0</v>
          </cell>
        </row>
        <row r="44">
          <cell r="A44">
            <v>41579</v>
          </cell>
          <cell r="B44">
            <v>0.75004306172443236</v>
          </cell>
          <cell r="C44">
            <v>0</v>
          </cell>
        </row>
        <row r="45">
          <cell r="A45">
            <v>41944</v>
          </cell>
          <cell r="B45">
            <v>0.78379499950203191</v>
          </cell>
          <cell r="C45">
            <v>0</v>
          </cell>
        </row>
        <row r="46">
          <cell r="A46">
            <v>42309</v>
          </cell>
          <cell r="B46">
            <v>0.81906577447962303</v>
          </cell>
          <cell r="C46">
            <v>0</v>
          </cell>
        </row>
        <row r="47">
          <cell r="A47">
            <v>42552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5">
          <cell r="A15" t="str">
            <v xml:space="preserve">NERC </v>
          </cell>
        </row>
      </sheetData>
      <sheetData sheetId="3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Summary Table Target"/>
      <sheetName val="Unit Costs-earned"/>
      <sheetName val="Unit Costs-target"/>
      <sheetName val="Function Summary"/>
      <sheetName val="Class Summary"/>
      <sheetName val="Production Summary"/>
      <sheetName val="Transmission Summary"/>
      <sheetName val="Distribution Summary"/>
      <sheetName val="Retail Summary"/>
      <sheetName val="Misc Summary"/>
      <sheetName val="P+T+D+R+M"/>
      <sheetName val="Production"/>
      <sheetName val="Transmission"/>
      <sheetName val="Distribution"/>
      <sheetName val="Retail"/>
      <sheetName val="Misc"/>
      <sheetName val="Production-Non-NPC-Demand"/>
      <sheetName val="Production-Non-NPC-Energy"/>
      <sheetName val="Production-NPC-Demand"/>
      <sheetName val="Production-NPC-Energy"/>
      <sheetName val="Transmission-Non-NPC-Demand"/>
      <sheetName val="Transmission-Non-NPC-Energy"/>
      <sheetName val="Transmission-NPC-Demand"/>
      <sheetName val="Transmission-NPC-Energy"/>
      <sheetName val="Dist-Subs"/>
      <sheetName val="Dist-P&amp;C"/>
      <sheetName val="Dist-Xfmr"/>
      <sheetName val="Dist-Service"/>
      <sheetName val="Dist-Meter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1">
          <cell r="B11" t="e">
            <v>#REF!</v>
          </cell>
          <cell r="C11" t="e">
            <v>#REF!</v>
          </cell>
          <cell r="D11" t="e">
            <v>#REF!</v>
          </cell>
          <cell r="E11" t="e">
            <v>#REF!</v>
          </cell>
          <cell r="F11" t="e">
            <v>#REF!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0.15205384523778789</v>
          </cell>
          <cell r="C19">
            <v>0.49730739472451102</v>
          </cell>
          <cell r="D19">
            <v>0.20528550977798851</v>
          </cell>
          <cell r="E19">
            <v>3.0310011619451897E-2</v>
          </cell>
          <cell r="F19">
            <v>0.11504323864026063</v>
          </cell>
        </row>
        <row r="20">
          <cell r="A20" t="str">
            <v>PLNT2</v>
          </cell>
          <cell r="B20">
            <v>0.23415910263848816</v>
          </cell>
          <cell r="C20">
            <v>0.76584089736151184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0.10277036285416717</v>
          </cell>
          <cell r="C21">
            <v>0.81973682532285674</v>
          </cell>
          <cell r="D21">
            <v>6.0567554166946411E-3</v>
          </cell>
          <cell r="E21">
            <v>7.1436056406281465E-2</v>
          </cell>
          <cell r="F21">
            <v>0</v>
          </cell>
        </row>
        <row r="22">
          <cell r="A22" t="str">
            <v>INTN</v>
          </cell>
          <cell r="B22" t="e">
            <v>#REF!</v>
          </cell>
          <cell r="C22" t="e">
            <v>#REF!</v>
          </cell>
          <cell r="D22" t="e">
            <v>#REF!</v>
          </cell>
          <cell r="E22" t="e">
            <v>#REF!</v>
          </cell>
          <cell r="F22" t="e">
            <v>#REF!</v>
          </cell>
        </row>
        <row r="23">
          <cell r="A23" t="str">
            <v>GENL</v>
          </cell>
          <cell r="B23" t="e">
            <v>#REF!</v>
          </cell>
          <cell r="C23" t="e">
            <v>#REF!</v>
          </cell>
          <cell r="D23" t="e">
            <v>#REF!</v>
          </cell>
          <cell r="E23" t="e">
            <v>#REF!</v>
          </cell>
          <cell r="F23" t="e">
            <v>#REF!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 t="e">
            <v>#REF!</v>
          </cell>
          <cell r="C25" t="e">
            <v>#REF!</v>
          </cell>
          <cell r="D25" t="e">
            <v>#REF!</v>
          </cell>
          <cell r="E25" t="e">
            <v>#REF!</v>
          </cell>
          <cell r="F25" t="e">
            <v>#REF!</v>
          </cell>
        </row>
      </sheetData>
      <sheetData sheetId="31">
        <row r="3">
          <cell r="E3" t="str">
            <v>Option-1</v>
          </cell>
          <cell r="F3" t="str">
            <v>Option-2</v>
          </cell>
          <cell r="G3" t="str">
            <v>Option-3</v>
          </cell>
        </row>
        <row r="4">
          <cell r="D4" t="str">
            <v>MSP</v>
          </cell>
          <cell r="E4" t="str">
            <v>(Undefined)</v>
          </cell>
          <cell r="F4" t="str">
            <v>(Undefined)</v>
          </cell>
          <cell r="G4" t="str">
            <v>(Undefined)</v>
          </cell>
        </row>
        <row r="5">
          <cell r="D5" t="str">
            <v>C</v>
          </cell>
          <cell r="E5" t="str">
            <v>C</v>
          </cell>
          <cell r="F5" t="str">
            <v>C</v>
          </cell>
          <cell r="G5" t="str">
            <v>C</v>
          </cell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F30</v>
          </cell>
          <cell r="E11" t="str">
            <v>F30</v>
          </cell>
          <cell r="F11" t="str">
            <v>F30</v>
          </cell>
          <cell r="G11" t="str">
            <v>F30</v>
          </cell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4">
          <cell r="D24" t="str">
            <v>F11</v>
          </cell>
          <cell r="E24" t="str">
            <v>F11</v>
          </cell>
          <cell r="F24" t="str">
            <v>F11</v>
          </cell>
          <cell r="G24" t="str">
            <v>F11</v>
          </cell>
        </row>
        <row r="27">
          <cell r="D27" t="str">
            <v>F10</v>
          </cell>
          <cell r="E27" t="str">
            <v>F85</v>
          </cell>
          <cell r="F27" t="str">
            <v>F10</v>
          </cell>
          <cell r="G27" t="str">
            <v>F10</v>
          </cell>
        </row>
        <row r="28">
          <cell r="D28" t="str">
            <v>F30</v>
          </cell>
          <cell r="E28" t="str">
            <v>F86</v>
          </cell>
          <cell r="F28" t="str">
            <v>F30</v>
          </cell>
          <cell r="G28" t="str">
            <v>F30</v>
          </cell>
        </row>
        <row r="31">
          <cell r="D31" t="str">
            <v>F11</v>
          </cell>
          <cell r="E31" t="str">
            <v>F11</v>
          </cell>
          <cell r="F31" t="str">
            <v>F11</v>
          </cell>
          <cell r="G31" t="str">
            <v>F11</v>
          </cell>
        </row>
        <row r="32">
          <cell r="D32" t="str">
            <v>F10</v>
          </cell>
          <cell r="E32" t="str">
            <v>F10</v>
          </cell>
          <cell r="F32" t="str">
            <v>F10</v>
          </cell>
          <cell r="G32" t="str">
            <v>F10</v>
          </cell>
        </row>
        <row r="34">
          <cell r="D34" t="str">
            <v>F140x</v>
          </cell>
          <cell r="E34" t="str">
            <v>F140x</v>
          </cell>
          <cell r="F34" t="str">
            <v>F140x</v>
          </cell>
          <cell r="G34" t="str">
            <v>F140x</v>
          </cell>
        </row>
        <row r="36">
          <cell r="D36" t="str">
            <v>A</v>
          </cell>
          <cell r="E36" t="str">
            <v>A</v>
          </cell>
          <cell r="F36" t="str">
            <v>A</v>
          </cell>
          <cell r="G36" t="str">
            <v>A</v>
          </cell>
        </row>
        <row r="37">
          <cell r="D37" t="str">
            <v>A</v>
          </cell>
          <cell r="E37" t="str">
            <v>A</v>
          </cell>
          <cell r="F37" t="str">
            <v>A</v>
          </cell>
          <cell r="G37" t="str">
            <v>A</v>
          </cell>
        </row>
        <row r="41">
          <cell r="D41" t="str">
            <v>A</v>
          </cell>
          <cell r="E41" t="str">
            <v>A</v>
          </cell>
          <cell r="F41" t="str">
            <v>A</v>
          </cell>
          <cell r="G41" t="str">
            <v>A</v>
          </cell>
        </row>
        <row r="42">
          <cell r="D42" t="str">
            <v>F40</v>
          </cell>
          <cell r="E42" t="str">
            <v>F40</v>
          </cell>
          <cell r="F42" t="str">
            <v>F40</v>
          </cell>
          <cell r="G42" t="str">
            <v>F40</v>
          </cell>
        </row>
        <row r="45">
          <cell r="D45" t="str">
            <v>A</v>
          </cell>
          <cell r="E45" t="str">
            <v>A</v>
          </cell>
          <cell r="F45" t="str">
            <v>A</v>
          </cell>
          <cell r="G45" t="str">
            <v>A</v>
          </cell>
        </row>
        <row r="46">
          <cell r="D46" t="str">
            <v>F10</v>
          </cell>
          <cell r="E46" t="str">
            <v>F10</v>
          </cell>
          <cell r="F46" t="str">
            <v>F10</v>
          </cell>
          <cell r="G46" t="str">
            <v>F10</v>
          </cell>
        </row>
        <row r="47">
          <cell r="D47" t="str">
            <v>F40</v>
          </cell>
          <cell r="E47" t="str">
            <v>F40</v>
          </cell>
          <cell r="F47" t="str">
            <v>F40</v>
          </cell>
          <cell r="G47" t="str">
            <v>F40</v>
          </cell>
        </row>
        <row r="50">
          <cell r="D50" t="str">
            <v>F10</v>
          </cell>
          <cell r="E50" t="str">
            <v>F10</v>
          </cell>
          <cell r="F50" t="str">
            <v>F10</v>
          </cell>
          <cell r="G50" t="str">
            <v>F10</v>
          </cell>
        </row>
        <row r="52">
          <cell r="D52" t="str">
            <v>A</v>
          </cell>
          <cell r="E52" t="str">
            <v>A</v>
          </cell>
          <cell r="F52" t="str">
            <v>A</v>
          </cell>
          <cell r="G52" t="str">
            <v>A</v>
          </cell>
        </row>
        <row r="53">
          <cell r="D53" t="str">
            <v>F10</v>
          </cell>
          <cell r="E53" t="str">
            <v>F10</v>
          </cell>
          <cell r="F53" t="str">
            <v>F10</v>
          </cell>
          <cell r="G53" t="str">
            <v>F10</v>
          </cell>
        </row>
        <row r="54">
          <cell r="D54" t="str">
            <v>F40</v>
          </cell>
          <cell r="E54" t="str">
            <v>F40</v>
          </cell>
          <cell r="F54" t="str">
            <v>F40</v>
          </cell>
          <cell r="G54" t="str">
            <v>F40</v>
          </cell>
        </row>
        <row r="57">
          <cell r="D57" t="str">
            <v>A</v>
          </cell>
          <cell r="E57" t="str">
            <v>A</v>
          </cell>
          <cell r="F57" t="str">
            <v>A</v>
          </cell>
          <cell r="G57" t="str">
            <v>A</v>
          </cell>
        </row>
        <row r="58">
          <cell r="D58" t="str">
            <v>F40</v>
          </cell>
          <cell r="E58" t="str">
            <v>F40</v>
          </cell>
          <cell r="F58" t="str">
            <v>F40</v>
          </cell>
          <cell r="G58" t="str">
            <v>F40</v>
          </cell>
        </row>
        <row r="59">
          <cell r="D59" t="str">
            <v>F30</v>
          </cell>
          <cell r="E59" t="str">
            <v>F30</v>
          </cell>
          <cell r="F59" t="str">
            <v>F30</v>
          </cell>
          <cell r="G59" t="str">
            <v>F30</v>
          </cell>
        </row>
        <row r="60">
          <cell r="D60" t="str">
            <v>F40</v>
          </cell>
          <cell r="E60" t="str">
            <v>F40</v>
          </cell>
          <cell r="F60" t="str">
            <v>F40</v>
          </cell>
          <cell r="G60" t="str">
            <v>F40</v>
          </cell>
        </row>
        <row r="61">
          <cell r="D61" t="str">
            <v>F10</v>
          </cell>
          <cell r="E61" t="str">
            <v>F10</v>
          </cell>
          <cell r="F61" t="str">
            <v>F10</v>
          </cell>
          <cell r="G61" t="str">
            <v>F10</v>
          </cell>
        </row>
        <row r="69">
          <cell r="D69" t="str">
            <v>F10</v>
          </cell>
          <cell r="E69" t="str">
            <v>F10</v>
          </cell>
          <cell r="F69" t="str">
            <v>F10</v>
          </cell>
          <cell r="G69" t="str">
            <v>F10</v>
          </cell>
        </row>
        <row r="70">
          <cell r="D70" t="str">
            <v>F10</v>
          </cell>
          <cell r="E70" t="str">
            <v>F10</v>
          </cell>
          <cell r="F70" t="str">
            <v>F10</v>
          </cell>
          <cell r="G70" t="str">
            <v>F10</v>
          </cell>
        </row>
        <row r="71">
          <cell r="D71" t="str">
            <v>F30</v>
          </cell>
          <cell r="E71" t="str">
            <v>F30</v>
          </cell>
          <cell r="F71" t="str">
            <v>F30</v>
          </cell>
          <cell r="G71" t="str">
            <v>F30</v>
          </cell>
        </row>
        <row r="72">
          <cell r="D72" t="str">
            <v>F10</v>
          </cell>
          <cell r="E72" t="str">
            <v>F10</v>
          </cell>
          <cell r="F72" t="str">
            <v>F10</v>
          </cell>
          <cell r="G72" t="str">
            <v>F10</v>
          </cell>
        </row>
        <row r="73">
          <cell r="D73" t="str">
            <v>F10</v>
          </cell>
          <cell r="E73" t="str">
            <v>F10</v>
          </cell>
          <cell r="F73" t="str">
            <v>F10</v>
          </cell>
          <cell r="G73" t="str">
            <v>F10</v>
          </cell>
        </row>
        <row r="74">
          <cell r="D74" t="str">
            <v>F10</v>
          </cell>
          <cell r="E74" t="str">
            <v>F10</v>
          </cell>
          <cell r="F74" t="str">
            <v>F102x</v>
          </cell>
          <cell r="G74" t="str">
            <v>F10</v>
          </cell>
        </row>
        <row r="79">
          <cell r="D79" t="str">
            <v>F80</v>
          </cell>
          <cell r="E79" t="str">
            <v>F80</v>
          </cell>
          <cell r="F79" t="str">
            <v>F80</v>
          </cell>
          <cell r="G79" t="str">
            <v>F80</v>
          </cell>
        </row>
        <row r="82">
          <cell r="D82" t="str">
            <v>F105</v>
          </cell>
          <cell r="E82" t="str">
            <v>F105</v>
          </cell>
          <cell r="F82" t="str">
            <v>F105</v>
          </cell>
          <cell r="G82" t="str">
            <v>F105</v>
          </cell>
        </row>
        <row r="83">
          <cell r="D83" t="str">
            <v>F105</v>
          </cell>
          <cell r="E83" t="str">
            <v>F105</v>
          </cell>
          <cell r="F83" t="str">
            <v>F105</v>
          </cell>
          <cell r="G83" t="str">
            <v>F105</v>
          </cell>
        </row>
        <row r="84">
          <cell r="D84" t="str">
            <v>F105</v>
          </cell>
          <cell r="E84" t="str">
            <v>F105</v>
          </cell>
          <cell r="F84" t="str">
            <v>F105</v>
          </cell>
          <cell r="G84" t="str">
            <v>F105</v>
          </cell>
        </row>
        <row r="92">
          <cell r="D92" t="str">
            <v>C</v>
          </cell>
          <cell r="E92" t="str">
            <v>C</v>
          </cell>
          <cell r="F92" t="str">
            <v>C</v>
          </cell>
          <cell r="G92" t="str">
            <v>C</v>
          </cell>
        </row>
        <row r="93">
          <cell r="D93" t="str">
            <v>COS
Factor</v>
          </cell>
          <cell r="E93" t="str">
            <v>COS
Factor</v>
          </cell>
          <cell r="F93" t="str">
            <v>COS
Factor</v>
          </cell>
          <cell r="G93" t="str">
            <v>COS
Factor</v>
          </cell>
        </row>
        <row r="94">
          <cell r="D94" t="str">
            <v>F10</v>
          </cell>
          <cell r="E94" t="str">
            <v>F10</v>
          </cell>
          <cell r="F94" t="str">
            <v>F10</v>
          </cell>
          <cell r="G94" t="str">
            <v>F10</v>
          </cell>
        </row>
        <row r="95">
          <cell r="D95" t="str">
            <v>F10</v>
          </cell>
          <cell r="E95" t="str">
            <v>F10</v>
          </cell>
          <cell r="F95" t="str">
            <v>F10</v>
          </cell>
          <cell r="G95" t="str">
            <v>F10</v>
          </cell>
        </row>
        <row r="98">
          <cell r="D98" t="str">
            <v>F30</v>
          </cell>
          <cell r="E98" t="str">
            <v>F90</v>
          </cell>
          <cell r="F98" t="str">
            <v>F30</v>
          </cell>
          <cell r="G98" t="str">
            <v>F30</v>
          </cell>
        </row>
        <row r="102">
          <cell r="D102" t="str">
            <v>F30</v>
          </cell>
          <cell r="E102" t="str">
            <v>F30</v>
          </cell>
          <cell r="F102" t="str">
            <v>F30</v>
          </cell>
          <cell r="G102" t="str">
            <v>F30</v>
          </cell>
        </row>
        <row r="105">
          <cell r="D105" t="str">
            <v>F10</v>
          </cell>
          <cell r="E105" t="str">
            <v>F10</v>
          </cell>
          <cell r="F105" t="str">
            <v>F10</v>
          </cell>
          <cell r="G105" t="str">
            <v>F10</v>
          </cell>
        </row>
        <row r="108">
          <cell r="D108" t="str">
            <v>F30</v>
          </cell>
          <cell r="E108" t="str">
            <v>F94</v>
          </cell>
          <cell r="F108" t="str">
            <v>F30</v>
          </cell>
          <cell r="G108" t="str">
            <v>F30</v>
          </cell>
        </row>
        <row r="110">
          <cell r="D110" t="str">
            <v>F30</v>
          </cell>
          <cell r="E110" t="str">
            <v>F30</v>
          </cell>
          <cell r="F110" t="str">
            <v>F30</v>
          </cell>
          <cell r="G110" t="str">
            <v>F30</v>
          </cell>
        </row>
        <row r="112">
          <cell r="D112" t="str">
            <v>F10</v>
          </cell>
          <cell r="E112" t="str">
            <v>F10</v>
          </cell>
          <cell r="F112" t="str">
            <v>F10</v>
          </cell>
          <cell r="G112" t="str">
            <v>F10</v>
          </cell>
        </row>
        <row r="113">
          <cell r="D113" t="str">
            <v>F10</v>
          </cell>
          <cell r="E113" t="str">
            <v>F10</v>
          </cell>
          <cell r="F113" t="str">
            <v>F10</v>
          </cell>
          <cell r="G113" t="str">
            <v>F10</v>
          </cell>
        </row>
        <row r="116">
          <cell r="D116" t="str">
            <v>F10</v>
          </cell>
          <cell r="E116" t="str">
            <v>F10</v>
          </cell>
          <cell r="F116" t="str">
            <v>F10</v>
          </cell>
          <cell r="G116" t="str">
            <v>F10</v>
          </cell>
        </row>
        <row r="117">
          <cell r="D117" t="str">
            <v>F30</v>
          </cell>
          <cell r="E117" t="str">
            <v>F30</v>
          </cell>
          <cell r="F117" t="str">
            <v>F30</v>
          </cell>
          <cell r="G117" t="str">
            <v>F30</v>
          </cell>
        </row>
        <row r="118">
          <cell r="D118" t="str">
            <v>F10</v>
          </cell>
          <cell r="E118" t="str">
            <v>F10</v>
          </cell>
          <cell r="F118" t="str">
            <v>F10</v>
          </cell>
          <cell r="G118" t="str">
            <v>F10</v>
          </cell>
        </row>
        <row r="121">
          <cell r="D121" t="str">
            <v>F10</v>
          </cell>
          <cell r="E121" t="str">
            <v>F10</v>
          </cell>
          <cell r="F121" t="str">
            <v>F10</v>
          </cell>
          <cell r="G121" t="str">
            <v>F10</v>
          </cell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5">
          <cell r="D125" t="str">
            <v>F10</v>
          </cell>
          <cell r="E125" t="str">
            <v>F10</v>
          </cell>
          <cell r="F125" t="str">
            <v>F10</v>
          </cell>
          <cell r="G125" t="str">
            <v>F10</v>
          </cell>
        </row>
        <row r="126">
          <cell r="D126" t="str">
            <v>F10</v>
          </cell>
          <cell r="E126" t="str">
            <v>F10</v>
          </cell>
          <cell r="F126" t="str">
            <v>F10</v>
          </cell>
          <cell r="G126" t="str">
            <v>F10</v>
          </cell>
        </row>
        <row r="129">
          <cell r="D129" t="str">
            <v>F10</v>
          </cell>
          <cell r="E129" t="str">
            <v>F10</v>
          </cell>
          <cell r="F129" t="str">
            <v>F10</v>
          </cell>
          <cell r="G129" t="str">
            <v>F10</v>
          </cell>
        </row>
        <row r="130">
          <cell r="D130" t="str">
            <v>F10</v>
          </cell>
          <cell r="E130" t="str">
            <v>F10</v>
          </cell>
          <cell r="F130" t="str">
            <v>F10</v>
          </cell>
          <cell r="G130" t="str">
            <v>F10</v>
          </cell>
        </row>
        <row r="133">
          <cell r="D133" t="str">
            <v>F10</v>
          </cell>
          <cell r="E133" t="str">
            <v>F10</v>
          </cell>
          <cell r="F133" t="str">
            <v>F10</v>
          </cell>
          <cell r="G133" t="str">
            <v>F10</v>
          </cell>
        </row>
        <row r="134">
          <cell r="D134" t="str">
            <v>F10</v>
          </cell>
          <cell r="E134" t="str">
            <v>F10</v>
          </cell>
          <cell r="F134" t="str">
            <v>F10</v>
          </cell>
          <cell r="G134" t="str">
            <v>F10</v>
          </cell>
        </row>
        <row r="137">
          <cell r="D137" t="str">
            <v>F10</v>
          </cell>
          <cell r="E137" t="str">
            <v>F10</v>
          </cell>
          <cell r="F137" t="str">
            <v>F10</v>
          </cell>
          <cell r="G137" t="str">
            <v>F10</v>
          </cell>
        </row>
        <row r="138">
          <cell r="D138" t="str">
            <v>F10</v>
          </cell>
          <cell r="E138" t="str">
            <v>F10</v>
          </cell>
          <cell r="F138" t="str">
            <v>F10</v>
          </cell>
          <cell r="G138" t="str">
            <v>F10</v>
          </cell>
        </row>
        <row r="141">
          <cell r="D141" t="str">
            <v>F10</v>
          </cell>
          <cell r="E141" t="str">
            <v>F10</v>
          </cell>
          <cell r="F141" t="str">
            <v>F10</v>
          </cell>
          <cell r="G141" t="str">
            <v>F10</v>
          </cell>
        </row>
        <row r="142">
          <cell r="D142" t="str">
            <v>F10</v>
          </cell>
          <cell r="E142" t="str">
            <v>F10</v>
          </cell>
          <cell r="F142" t="str">
            <v>F10</v>
          </cell>
          <cell r="G142" t="str">
            <v>F10</v>
          </cell>
        </row>
        <row r="151">
          <cell r="D151" t="str">
            <v>F10</v>
          </cell>
          <cell r="E151" t="str">
            <v>F10</v>
          </cell>
          <cell r="F151" t="str">
            <v>F10</v>
          </cell>
          <cell r="G151" t="str">
            <v>F10</v>
          </cell>
        </row>
        <row r="153">
          <cell r="D153" t="str">
            <v>F30</v>
          </cell>
          <cell r="E153" t="str">
            <v>F30</v>
          </cell>
          <cell r="F153" t="str">
            <v>F30</v>
          </cell>
          <cell r="G153" t="str">
            <v>F30</v>
          </cell>
        </row>
        <row r="155">
          <cell r="D155" t="str">
            <v>F10</v>
          </cell>
          <cell r="E155" t="str">
            <v>F10</v>
          </cell>
          <cell r="F155" t="str">
            <v>F10</v>
          </cell>
          <cell r="G155" t="str">
            <v>F10</v>
          </cell>
        </row>
        <row r="157">
          <cell r="D157" t="str">
            <v>F10</v>
          </cell>
          <cell r="E157" t="str">
            <v>F10</v>
          </cell>
          <cell r="F157" t="str">
            <v>F10</v>
          </cell>
          <cell r="G157" t="str">
            <v>F10</v>
          </cell>
        </row>
        <row r="159">
          <cell r="D159" t="str">
            <v>F10</v>
          </cell>
          <cell r="E159" t="str">
            <v>F10</v>
          </cell>
          <cell r="F159" t="str">
            <v>F10</v>
          </cell>
          <cell r="G159" t="str">
            <v>F10</v>
          </cell>
        </row>
        <row r="161">
          <cell r="D161" t="str">
            <v>F10</v>
          </cell>
          <cell r="E161" t="str">
            <v>F10</v>
          </cell>
          <cell r="F161" t="str">
            <v>F10</v>
          </cell>
          <cell r="G161" t="str">
            <v>F10</v>
          </cell>
        </row>
        <row r="163">
          <cell r="D163" t="str">
            <v>F10</v>
          </cell>
          <cell r="E163" t="str">
            <v>F10</v>
          </cell>
          <cell r="F163" t="str">
            <v>F10</v>
          </cell>
          <cell r="G163" t="str">
            <v>F10</v>
          </cell>
        </row>
        <row r="165">
          <cell r="D165" t="str">
            <v>F10</v>
          </cell>
          <cell r="E165" t="str">
            <v>F10</v>
          </cell>
          <cell r="F165" t="str">
            <v>F10</v>
          </cell>
          <cell r="G165" t="str">
            <v>F10</v>
          </cell>
        </row>
        <row r="167">
          <cell r="D167" t="str">
            <v>F10</v>
          </cell>
          <cell r="E167" t="str">
            <v>F10</v>
          </cell>
          <cell r="F167" t="str">
            <v>F10</v>
          </cell>
          <cell r="G167" t="str">
            <v>F10</v>
          </cell>
        </row>
        <row r="169">
          <cell r="D169" t="str">
            <v>F10</v>
          </cell>
          <cell r="E169" t="str">
            <v>F10</v>
          </cell>
          <cell r="F169" t="str">
            <v>F10</v>
          </cell>
          <cell r="G169" t="str">
            <v>F10</v>
          </cell>
        </row>
        <row r="171">
          <cell r="D171" t="str">
            <v>F10</v>
          </cell>
          <cell r="E171" t="str">
            <v>F10</v>
          </cell>
          <cell r="F171" t="str">
            <v>F10</v>
          </cell>
          <cell r="G171" t="str">
            <v>F10</v>
          </cell>
        </row>
        <row r="179">
          <cell r="D179" t="str">
            <v>C</v>
          </cell>
          <cell r="E179" t="str">
            <v>C</v>
          </cell>
          <cell r="F179" t="str">
            <v>C</v>
          </cell>
          <cell r="G179" t="str">
            <v>C</v>
          </cell>
        </row>
        <row r="180">
          <cell r="D180" t="str">
            <v>COS
Factor</v>
          </cell>
          <cell r="E180" t="str">
            <v>COS
Factor</v>
          </cell>
          <cell r="F180" t="str">
            <v>COS
Factor</v>
          </cell>
          <cell r="G180" t="str">
            <v>COS
Factor</v>
          </cell>
        </row>
        <row r="181">
          <cell r="D181" t="str">
            <v>F10</v>
          </cell>
          <cell r="E181" t="str">
            <v>F10</v>
          </cell>
          <cell r="F181" t="str">
            <v>F10</v>
          </cell>
          <cell r="G181" t="str">
            <v>F10</v>
          </cell>
        </row>
        <row r="183">
          <cell r="D183" t="str">
            <v>F10</v>
          </cell>
          <cell r="E183" t="str">
            <v>F10</v>
          </cell>
          <cell r="F183" t="str">
            <v>F10</v>
          </cell>
          <cell r="G183" t="str">
            <v>F10</v>
          </cell>
        </row>
        <row r="185">
          <cell r="D185" t="str">
            <v>F10</v>
          </cell>
          <cell r="E185" t="str">
            <v>F10</v>
          </cell>
          <cell r="F185" t="str">
            <v>F10</v>
          </cell>
          <cell r="G185" t="str">
            <v>F10</v>
          </cell>
        </row>
        <row r="187">
          <cell r="D187" t="str">
            <v>F10</v>
          </cell>
          <cell r="E187" t="str">
            <v>F10</v>
          </cell>
          <cell r="F187" t="str">
            <v>F10</v>
          </cell>
          <cell r="G187" t="str">
            <v>F10</v>
          </cell>
        </row>
        <row r="189">
          <cell r="D189" t="str">
            <v>F10</v>
          </cell>
          <cell r="E189" t="str">
            <v>F10</v>
          </cell>
          <cell r="F189" t="str">
            <v>F10</v>
          </cell>
          <cell r="G189" t="str">
            <v>F10</v>
          </cell>
        </row>
        <row r="191">
          <cell r="D191" t="str">
            <v>F10</v>
          </cell>
          <cell r="E191" t="str">
            <v>F10</v>
          </cell>
          <cell r="F191" t="str">
            <v>F10</v>
          </cell>
          <cell r="G191" t="str">
            <v>F10</v>
          </cell>
        </row>
        <row r="193">
          <cell r="D193" t="str">
            <v>F10</v>
          </cell>
          <cell r="E193" t="str">
            <v>F10</v>
          </cell>
          <cell r="F193" t="str">
            <v>F10</v>
          </cell>
          <cell r="G193" t="str">
            <v>F10</v>
          </cell>
        </row>
        <row r="195">
          <cell r="D195" t="str">
            <v>F10</v>
          </cell>
          <cell r="E195" t="str">
            <v>F10</v>
          </cell>
          <cell r="F195" t="str">
            <v>F10</v>
          </cell>
          <cell r="G195" t="str">
            <v>F10</v>
          </cell>
        </row>
        <row r="197">
          <cell r="D197" t="str">
            <v>F10</v>
          </cell>
          <cell r="E197" t="str">
            <v>F10</v>
          </cell>
          <cell r="F197" t="str">
            <v>F10</v>
          </cell>
          <cell r="G197" t="str">
            <v>F10</v>
          </cell>
        </row>
        <row r="199">
          <cell r="D199" t="str">
            <v>F10</v>
          </cell>
          <cell r="E199" t="str">
            <v>F10</v>
          </cell>
          <cell r="F199" t="str">
            <v>F10</v>
          </cell>
          <cell r="G199" t="str">
            <v>F10</v>
          </cell>
        </row>
        <row r="201">
          <cell r="D201" t="str">
            <v>F10</v>
          </cell>
          <cell r="E201" t="str">
            <v>F10</v>
          </cell>
          <cell r="F201" t="str">
            <v>F10</v>
          </cell>
          <cell r="G201" t="str">
            <v>F10</v>
          </cell>
        </row>
        <row r="209">
          <cell r="D209" t="str">
            <v>F10</v>
          </cell>
          <cell r="E209" t="str">
            <v>F10</v>
          </cell>
          <cell r="F209" t="str">
            <v>F10</v>
          </cell>
          <cell r="G209" t="str">
            <v>F10</v>
          </cell>
        </row>
        <row r="211">
          <cell r="D211" t="str">
            <v>F30</v>
          </cell>
          <cell r="E211" t="str">
            <v>F92</v>
          </cell>
          <cell r="F211" t="str">
            <v>F30</v>
          </cell>
          <cell r="G211" t="str">
            <v>F30</v>
          </cell>
        </row>
        <row r="213">
          <cell r="D213" t="str">
            <v>F30</v>
          </cell>
          <cell r="E213" t="str">
            <v>F93</v>
          </cell>
          <cell r="F213" t="str">
            <v>F30</v>
          </cell>
          <cell r="G213" t="str">
            <v>F30</v>
          </cell>
        </row>
        <row r="215">
          <cell r="D215" t="str">
            <v>F10</v>
          </cell>
          <cell r="E215" t="str">
            <v>F10</v>
          </cell>
          <cell r="F215" t="str">
            <v>F10</v>
          </cell>
          <cell r="G215" t="str">
            <v>F10</v>
          </cell>
        </row>
        <row r="216">
          <cell r="D216" t="str">
            <v>F10</v>
          </cell>
          <cell r="E216" t="str">
            <v>F10</v>
          </cell>
          <cell r="F216" t="str">
            <v>F10</v>
          </cell>
          <cell r="G216" t="str">
            <v>F10</v>
          </cell>
        </row>
        <row r="219">
          <cell r="D219" t="str">
            <v>F10</v>
          </cell>
          <cell r="E219" t="str">
            <v>F10</v>
          </cell>
          <cell r="F219" t="str">
            <v>F10</v>
          </cell>
          <cell r="G219" t="str">
            <v>F10</v>
          </cell>
        </row>
        <row r="220">
          <cell r="D220" t="str">
            <v>F10</v>
          </cell>
          <cell r="E220" t="str">
            <v>F10</v>
          </cell>
          <cell r="F220" t="str">
            <v>F10</v>
          </cell>
          <cell r="G220" t="str">
            <v>F10</v>
          </cell>
        </row>
        <row r="223">
          <cell r="D223" t="str">
            <v>F10</v>
          </cell>
          <cell r="E223" t="str">
            <v>F10</v>
          </cell>
          <cell r="F223" t="str">
            <v>F10</v>
          </cell>
          <cell r="G223" t="str">
            <v>F10</v>
          </cell>
        </row>
        <row r="224">
          <cell r="D224" t="str">
            <v>F10</v>
          </cell>
          <cell r="E224" t="str">
            <v>F10</v>
          </cell>
          <cell r="F224" t="str">
            <v>F10</v>
          </cell>
          <cell r="G224" t="str">
            <v>F10</v>
          </cell>
        </row>
        <row r="227">
          <cell r="D227" t="str">
            <v>F10</v>
          </cell>
          <cell r="E227" t="str">
            <v>F10</v>
          </cell>
          <cell r="F227" t="str">
            <v>F10</v>
          </cell>
          <cell r="G227" t="str">
            <v>F10</v>
          </cell>
        </row>
        <row r="229">
          <cell r="D229" t="str">
            <v>F10</v>
          </cell>
          <cell r="E229" t="str">
            <v>F10</v>
          </cell>
          <cell r="F229" t="str">
            <v>F10</v>
          </cell>
          <cell r="G229" t="str">
            <v>F10</v>
          </cell>
        </row>
        <row r="231">
          <cell r="D231" t="str">
            <v>F10</v>
          </cell>
          <cell r="E231" t="str">
            <v>F10</v>
          </cell>
          <cell r="F231" t="str">
            <v>F10</v>
          </cell>
          <cell r="G231" t="str">
            <v>F10</v>
          </cell>
        </row>
        <row r="232">
          <cell r="D232" t="str">
            <v>F10</v>
          </cell>
          <cell r="E232" t="str">
            <v>F10</v>
          </cell>
          <cell r="F232" t="str">
            <v>F10</v>
          </cell>
          <cell r="G232" t="str">
            <v>F10</v>
          </cell>
        </row>
        <row r="233">
          <cell r="D233" t="str">
            <v>F10</v>
          </cell>
          <cell r="E233" t="str">
            <v>F10</v>
          </cell>
          <cell r="F233" t="str">
            <v>F10</v>
          </cell>
          <cell r="G233" t="str">
            <v>F10</v>
          </cell>
        </row>
        <row r="236">
          <cell r="D236" t="str">
            <v>F10</v>
          </cell>
          <cell r="E236" t="str">
            <v>F10</v>
          </cell>
          <cell r="F236" t="str">
            <v>F10</v>
          </cell>
          <cell r="G236" t="str">
            <v>F10</v>
          </cell>
        </row>
        <row r="237">
          <cell r="D237" t="str">
            <v>F10</v>
          </cell>
          <cell r="E237" t="str">
            <v>F10</v>
          </cell>
          <cell r="F237" t="str">
            <v>F10</v>
          </cell>
          <cell r="G237" t="str">
            <v>F10</v>
          </cell>
        </row>
        <row r="238">
          <cell r="D238" t="str">
            <v>F10</v>
          </cell>
          <cell r="E238" t="str">
            <v>F10</v>
          </cell>
          <cell r="F238" t="str">
            <v>F10</v>
          </cell>
          <cell r="G238" t="str">
            <v>F10</v>
          </cell>
        </row>
        <row r="247">
          <cell r="D247" t="str">
            <v>F10</v>
          </cell>
          <cell r="E247" t="str">
            <v>F10</v>
          </cell>
          <cell r="F247" t="str">
            <v>F10</v>
          </cell>
          <cell r="G247" t="str">
            <v>F10</v>
          </cell>
        </row>
        <row r="249">
          <cell r="D249" t="str">
            <v>F10</v>
          </cell>
          <cell r="E249" t="str">
            <v>F87</v>
          </cell>
          <cell r="F249" t="str">
            <v>F10</v>
          </cell>
          <cell r="G249" t="str">
            <v>F10</v>
          </cell>
        </row>
        <row r="250">
          <cell r="D250" t="str">
            <v>F30</v>
          </cell>
          <cell r="E250" t="str">
            <v>F89</v>
          </cell>
          <cell r="F250" t="str">
            <v>F30</v>
          </cell>
          <cell r="G250" t="str">
            <v>F30</v>
          </cell>
        </row>
        <row r="251">
          <cell r="D251" t="str">
            <v>F10</v>
          </cell>
          <cell r="E251" t="str">
            <v>F88</v>
          </cell>
          <cell r="F251" t="str">
            <v>F10</v>
          </cell>
          <cell r="G251" t="str">
            <v>F10</v>
          </cell>
        </row>
        <row r="252">
          <cell r="D252" t="str">
            <v>F10</v>
          </cell>
          <cell r="E252" t="str">
            <v>F88</v>
          </cell>
          <cell r="F252" t="str">
            <v>F10</v>
          </cell>
          <cell r="G252" t="str">
            <v>F10</v>
          </cell>
        </row>
        <row r="256">
          <cell r="D256" t="str">
            <v>F10</v>
          </cell>
          <cell r="E256" t="str">
            <v>F10</v>
          </cell>
          <cell r="F256" t="str">
            <v>F10</v>
          </cell>
          <cell r="G256" t="str">
            <v>F10</v>
          </cell>
        </row>
        <row r="258">
          <cell r="D258" t="str">
            <v>F10</v>
          </cell>
          <cell r="E258" t="str">
            <v>F10</v>
          </cell>
          <cell r="F258" t="str">
            <v>F10</v>
          </cell>
          <cell r="G258" t="str">
            <v>F10</v>
          </cell>
        </row>
        <row r="259">
          <cell r="D259" t="str">
            <v>F10</v>
          </cell>
          <cell r="E259" t="str">
            <v>F10</v>
          </cell>
          <cell r="F259" t="str">
            <v>F10</v>
          </cell>
          <cell r="G259" t="str">
            <v>F10</v>
          </cell>
        </row>
        <row r="260">
          <cell r="D260" t="str">
            <v>F30</v>
          </cell>
          <cell r="E260" t="str">
            <v>F30</v>
          </cell>
          <cell r="F260" t="str">
            <v>F30</v>
          </cell>
          <cell r="G260" t="str">
            <v>F30</v>
          </cell>
        </row>
        <row r="265">
          <cell r="D265" t="str">
            <v>F10</v>
          </cell>
          <cell r="E265" t="str">
            <v>F10</v>
          </cell>
          <cell r="F265" t="str">
            <v>F10</v>
          </cell>
          <cell r="G265" t="str">
            <v>F10</v>
          </cell>
        </row>
        <row r="266">
          <cell r="D266" t="str">
            <v>F10</v>
          </cell>
          <cell r="E266" t="str">
            <v>F10</v>
          </cell>
          <cell r="F266" t="str">
            <v>F10</v>
          </cell>
          <cell r="G266" t="str">
            <v>F10</v>
          </cell>
        </row>
        <row r="267">
          <cell r="D267" t="str">
            <v>F10</v>
          </cell>
          <cell r="E267" t="str">
            <v>F10</v>
          </cell>
          <cell r="F267" t="str">
            <v>F10</v>
          </cell>
          <cell r="G267" t="str">
            <v>F10</v>
          </cell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69">
          <cell r="D269" t="str">
            <v>F10</v>
          </cell>
          <cell r="E269" t="str">
            <v>F10</v>
          </cell>
          <cell r="F269" t="str">
            <v>F10</v>
          </cell>
          <cell r="G269" t="str">
            <v>F10</v>
          </cell>
        </row>
        <row r="279">
          <cell r="D279" t="str">
            <v>C</v>
          </cell>
          <cell r="E279" t="str">
            <v>C</v>
          </cell>
          <cell r="F279" t="str">
            <v>C</v>
          </cell>
          <cell r="G279" t="str">
            <v>C</v>
          </cell>
        </row>
        <row r="280">
          <cell r="D280" t="str">
            <v>COS
Factor</v>
          </cell>
          <cell r="E280" t="str">
            <v>COS
Factor</v>
          </cell>
          <cell r="F280" t="str">
            <v>COS
Factor</v>
          </cell>
          <cell r="G280" t="str">
            <v>COS
Factor</v>
          </cell>
        </row>
        <row r="281">
          <cell r="D281" t="str">
            <v>F106</v>
          </cell>
          <cell r="E281" t="str">
            <v>F106</v>
          </cell>
          <cell r="F281" t="str">
            <v>F106</v>
          </cell>
          <cell r="G281" t="str">
            <v>F106</v>
          </cell>
        </row>
        <row r="283">
          <cell r="D283" t="str">
            <v>F106</v>
          </cell>
          <cell r="E283" t="str">
            <v>F106</v>
          </cell>
          <cell r="F283" t="str">
            <v>F106</v>
          </cell>
          <cell r="G283" t="str">
            <v>F106</v>
          </cell>
        </row>
        <row r="285">
          <cell r="D285" t="str">
            <v>F106</v>
          </cell>
          <cell r="E285" t="str">
            <v>F106</v>
          </cell>
          <cell r="F285" t="str">
            <v>F106</v>
          </cell>
          <cell r="G285" t="str">
            <v>F106</v>
          </cell>
        </row>
        <row r="287">
          <cell r="D287" t="str">
            <v>F106</v>
          </cell>
          <cell r="E287" t="str">
            <v>F106</v>
          </cell>
          <cell r="F287" t="str">
            <v>F106</v>
          </cell>
          <cell r="G287" t="str">
            <v>F106</v>
          </cell>
        </row>
        <row r="289">
          <cell r="D289" t="str">
            <v>F106</v>
          </cell>
          <cell r="E289" t="str">
            <v>F106</v>
          </cell>
          <cell r="F289" t="str">
            <v>F106</v>
          </cell>
          <cell r="G289" t="str">
            <v>F106</v>
          </cell>
        </row>
        <row r="291">
          <cell r="D291" t="str">
            <v>F10</v>
          </cell>
          <cell r="E291" t="str">
            <v>F95</v>
          </cell>
          <cell r="F291" t="str">
            <v>F10</v>
          </cell>
          <cell r="G291" t="str">
            <v>F10</v>
          </cell>
        </row>
        <row r="292">
          <cell r="D292" t="str">
            <v>F30</v>
          </cell>
          <cell r="E292" t="str">
            <v>F96</v>
          </cell>
          <cell r="F292" t="str">
            <v>F30</v>
          </cell>
          <cell r="G292" t="str">
            <v>F30</v>
          </cell>
        </row>
        <row r="295">
          <cell r="D295" t="str">
            <v>F106</v>
          </cell>
          <cell r="E295" t="str">
            <v>F106</v>
          </cell>
          <cell r="F295" t="str">
            <v>F106</v>
          </cell>
          <cell r="G295" t="str">
            <v>F106</v>
          </cell>
        </row>
        <row r="297">
          <cell r="D297" t="str">
            <v>F106</v>
          </cell>
          <cell r="E297" t="str">
            <v>F106</v>
          </cell>
          <cell r="F297" t="str">
            <v>F106</v>
          </cell>
          <cell r="G297" t="str">
            <v>F106</v>
          </cell>
        </row>
        <row r="299">
          <cell r="D299" t="str">
            <v>F106</v>
          </cell>
          <cell r="E299" t="str">
            <v>F106</v>
          </cell>
          <cell r="F299" t="str">
            <v>F106</v>
          </cell>
          <cell r="G299" t="str">
            <v>F106</v>
          </cell>
        </row>
        <row r="301">
          <cell r="D301" t="str">
            <v>F106</v>
          </cell>
          <cell r="E301" t="str">
            <v>F106</v>
          </cell>
          <cell r="F301" t="str">
            <v>F106</v>
          </cell>
          <cell r="G301" t="str">
            <v>F106</v>
          </cell>
        </row>
        <row r="303">
          <cell r="D303" t="str">
            <v>F106</v>
          </cell>
          <cell r="E303" t="str">
            <v>F106</v>
          </cell>
          <cell r="F303" t="str">
            <v>F106</v>
          </cell>
          <cell r="G303" t="str">
            <v>F106</v>
          </cell>
        </row>
        <row r="305">
          <cell r="D305" t="str">
            <v>F106</v>
          </cell>
          <cell r="E305" t="str">
            <v>F106</v>
          </cell>
          <cell r="F305" t="str">
            <v>F106</v>
          </cell>
          <cell r="G305" t="str">
            <v>F106</v>
          </cell>
        </row>
        <row r="307">
          <cell r="D307" t="str">
            <v>F106</v>
          </cell>
          <cell r="E307" t="str">
            <v>F106</v>
          </cell>
          <cell r="F307" t="str">
            <v>F106</v>
          </cell>
          <cell r="G307" t="str">
            <v>F106</v>
          </cell>
        </row>
        <row r="309">
          <cell r="D309" t="str">
            <v>F106</v>
          </cell>
          <cell r="E309" t="str">
            <v>F106</v>
          </cell>
          <cell r="F309" t="str">
            <v>F106</v>
          </cell>
          <cell r="G309" t="str">
            <v>F106</v>
          </cell>
        </row>
        <row r="327">
          <cell r="D327" t="str">
            <v>C</v>
          </cell>
          <cell r="E327" t="str">
            <v>C</v>
          </cell>
          <cell r="F327" t="str">
            <v>C</v>
          </cell>
          <cell r="G327" t="str">
            <v>C</v>
          </cell>
        </row>
        <row r="328">
          <cell r="D328" t="str">
            <v>COS
Factor</v>
          </cell>
          <cell r="E328" t="str">
            <v>COS
Factor</v>
          </cell>
          <cell r="F328" t="str">
            <v>COS
Factor</v>
          </cell>
          <cell r="G328" t="str">
            <v>COS
Factor</v>
          </cell>
        </row>
        <row r="329">
          <cell r="D329" t="str">
            <v>F131</v>
          </cell>
          <cell r="E329" t="str">
            <v>F131</v>
          </cell>
          <cell r="F329" t="str">
            <v>F131</v>
          </cell>
          <cell r="G329" t="str">
            <v>F131</v>
          </cell>
        </row>
        <row r="331">
          <cell r="D331" t="str">
            <v>F20</v>
          </cell>
          <cell r="E331" t="str">
            <v>F20</v>
          </cell>
          <cell r="F331" t="str">
            <v>F20</v>
          </cell>
          <cell r="G331" t="str">
            <v>F20</v>
          </cell>
        </row>
        <row r="333">
          <cell r="D333" t="str">
            <v>F120</v>
          </cell>
          <cell r="E333" t="str">
            <v>F120</v>
          </cell>
          <cell r="F333" t="str">
            <v>F120</v>
          </cell>
          <cell r="G333" t="str">
            <v>F120</v>
          </cell>
        </row>
        <row r="335">
          <cell r="D335" t="str">
            <v>F132</v>
          </cell>
          <cell r="E335" t="str">
            <v>F132</v>
          </cell>
          <cell r="F335" t="str">
            <v>F132</v>
          </cell>
          <cell r="G335" t="str">
            <v>F132</v>
          </cell>
        </row>
        <row r="337">
          <cell r="D337" t="str">
            <v>F133</v>
          </cell>
          <cell r="E337" t="str">
            <v>F133</v>
          </cell>
          <cell r="F337" t="str">
            <v>F133</v>
          </cell>
          <cell r="G337" t="str">
            <v>F133</v>
          </cell>
        </row>
        <row r="339">
          <cell r="D339" t="str">
            <v>F130</v>
          </cell>
          <cell r="E339" t="str">
            <v>F130</v>
          </cell>
          <cell r="F339" t="str">
            <v>F130</v>
          </cell>
          <cell r="G339" t="str">
            <v>F130</v>
          </cell>
        </row>
        <row r="341">
          <cell r="D341" t="str">
            <v>F127</v>
          </cell>
          <cell r="E341" t="str">
            <v>F127</v>
          </cell>
          <cell r="F341" t="str">
            <v>F127</v>
          </cell>
          <cell r="G341" t="str">
            <v>F127</v>
          </cell>
        </row>
        <row r="343">
          <cell r="D343" t="str">
            <v>F20</v>
          </cell>
          <cell r="E343" t="str">
            <v>F20</v>
          </cell>
          <cell r="F343" t="str">
            <v>F20</v>
          </cell>
          <cell r="G343" t="str">
            <v>F20</v>
          </cell>
        </row>
        <row r="345">
          <cell r="D345" t="str">
            <v>F131</v>
          </cell>
          <cell r="E345" t="str">
            <v>F131</v>
          </cell>
          <cell r="F345" t="str">
            <v>F131</v>
          </cell>
          <cell r="G345" t="str">
            <v>F131</v>
          </cell>
        </row>
        <row r="347">
          <cell r="D347" t="str">
            <v>F131</v>
          </cell>
          <cell r="E347" t="str">
            <v>F131</v>
          </cell>
          <cell r="F347" t="str">
            <v>F131</v>
          </cell>
          <cell r="G347" t="str">
            <v>F131</v>
          </cell>
        </row>
        <row r="349">
          <cell r="D349" t="str">
            <v>F131</v>
          </cell>
          <cell r="E349" t="str">
            <v>F131</v>
          </cell>
          <cell r="F349" t="str">
            <v>F131</v>
          </cell>
          <cell r="G349" t="str">
            <v>F131</v>
          </cell>
        </row>
        <row r="351">
          <cell r="D351" t="str">
            <v>F119</v>
          </cell>
          <cell r="E351" t="str">
            <v>F119</v>
          </cell>
          <cell r="F351" t="str">
            <v>F119</v>
          </cell>
          <cell r="G351" t="str">
            <v>F119</v>
          </cell>
        </row>
        <row r="353">
          <cell r="D353" t="str">
            <v>F120</v>
          </cell>
          <cell r="E353" t="str">
            <v>F120</v>
          </cell>
          <cell r="F353" t="str">
            <v>F120</v>
          </cell>
          <cell r="G353" t="str">
            <v>F120</v>
          </cell>
        </row>
        <row r="355">
          <cell r="D355" t="str">
            <v>F134</v>
          </cell>
          <cell r="E355" t="str">
            <v>F134</v>
          </cell>
          <cell r="F355" t="str">
            <v>F134</v>
          </cell>
          <cell r="G355" t="str">
            <v>F134</v>
          </cell>
        </row>
        <row r="357">
          <cell r="D357" t="str">
            <v>F135</v>
          </cell>
          <cell r="E357" t="str">
            <v>F135</v>
          </cell>
          <cell r="F357" t="str">
            <v>F135</v>
          </cell>
          <cell r="G357" t="str">
            <v>F135</v>
          </cell>
        </row>
        <row r="359">
          <cell r="D359" t="str">
            <v>F125</v>
          </cell>
          <cell r="E359" t="str">
            <v>F125</v>
          </cell>
          <cell r="F359" t="str">
            <v>F125</v>
          </cell>
          <cell r="G359" t="str">
            <v>F125</v>
          </cell>
        </row>
        <row r="361">
          <cell r="D361" t="str">
            <v>F130</v>
          </cell>
          <cell r="E361" t="str">
            <v>F130</v>
          </cell>
          <cell r="F361" t="str">
            <v>F130</v>
          </cell>
          <cell r="G361" t="str">
            <v>F130</v>
          </cell>
        </row>
        <row r="363">
          <cell r="D363" t="str">
            <v>F127</v>
          </cell>
          <cell r="E363" t="str">
            <v>F127</v>
          </cell>
          <cell r="F363" t="str">
            <v>F127</v>
          </cell>
          <cell r="G363" t="str">
            <v>F127</v>
          </cell>
        </row>
        <row r="365">
          <cell r="D365" t="str">
            <v>F131</v>
          </cell>
          <cell r="E365" t="str">
            <v>F131</v>
          </cell>
          <cell r="F365" t="str">
            <v>F131</v>
          </cell>
          <cell r="G365" t="str">
            <v>F131</v>
          </cell>
        </row>
        <row r="373">
          <cell r="D373" t="str">
            <v>F136</v>
          </cell>
          <cell r="E373" t="str">
            <v>F136</v>
          </cell>
          <cell r="F373" t="str">
            <v>F136</v>
          </cell>
          <cell r="G373" t="str">
            <v>F136</v>
          </cell>
        </row>
        <row r="375">
          <cell r="D375" t="str">
            <v>F47</v>
          </cell>
          <cell r="E375" t="str">
            <v>F47</v>
          </cell>
          <cell r="F375" t="str">
            <v>F47</v>
          </cell>
          <cell r="G375" t="str">
            <v>F47</v>
          </cell>
        </row>
        <row r="377">
          <cell r="D377" t="str">
            <v>F48</v>
          </cell>
          <cell r="E377" t="str">
            <v>F48</v>
          </cell>
          <cell r="F377" t="str">
            <v>F48</v>
          </cell>
          <cell r="G377" t="str">
            <v>F48</v>
          </cell>
        </row>
        <row r="379">
          <cell r="D379" t="str">
            <v>F80</v>
          </cell>
          <cell r="E379" t="str">
            <v>F80</v>
          </cell>
          <cell r="F379" t="str">
            <v>F80</v>
          </cell>
          <cell r="G379" t="str">
            <v>F80</v>
          </cell>
        </row>
        <row r="381">
          <cell r="D381" t="str">
            <v>F136</v>
          </cell>
          <cell r="E381" t="str">
            <v>F136</v>
          </cell>
          <cell r="F381" t="str">
            <v>F136</v>
          </cell>
          <cell r="G381" t="str">
            <v>F136</v>
          </cell>
        </row>
        <row r="387">
          <cell r="D387" t="str">
            <v>C</v>
          </cell>
          <cell r="E387" t="str">
            <v>C</v>
          </cell>
          <cell r="F387" t="str">
            <v>C</v>
          </cell>
          <cell r="G387" t="str">
            <v>C</v>
          </cell>
        </row>
        <row r="388">
          <cell r="D388" t="str">
            <v>COS
Factor</v>
          </cell>
          <cell r="E388" t="str">
            <v>COS
Factor</v>
          </cell>
          <cell r="F388" t="str">
            <v>COS
Factor</v>
          </cell>
          <cell r="G388" t="str">
            <v>COS
Factor</v>
          </cell>
        </row>
        <row r="389">
          <cell r="D389" t="str">
            <v>F40</v>
          </cell>
          <cell r="E389" t="str">
            <v>F40</v>
          </cell>
          <cell r="F389" t="str">
            <v>F40</v>
          </cell>
          <cell r="G389" t="str">
            <v>F40</v>
          </cell>
        </row>
        <row r="391">
          <cell r="D391" t="str">
            <v>F90</v>
          </cell>
          <cell r="E391" t="str">
            <v>F90</v>
          </cell>
          <cell r="F391" t="str">
            <v>F90</v>
          </cell>
          <cell r="G391" t="str">
            <v>F90</v>
          </cell>
        </row>
        <row r="393">
          <cell r="D393" t="str">
            <v>F40</v>
          </cell>
          <cell r="E393" t="str">
            <v>F40</v>
          </cell>
          <cell r="F393" t="str">
            <v>F40</v>
          </cell>
          <cell r="G393" t="str">
            <v>F40</v>
          </cell>
        </row>
        <row r="395">
          <cell r="D395" t="str">
            <v>F40</v>
          </cell>
          <cell r="E395" t="str">
            <v>F40</v>
          </cell>
          <cell r="F395" t="str">
            <v>F40</v>
          </cell>
          <cell r="G395" t="str">
            <v>F40</v>
          </cell>
        </row>
        <row r="403">
          <cell r="D403" t="str">
            <v>F40</v>
          </cell>
          <cell r="E403" t="str">
            <v>F40</v>
          </cell>
          <cell r="F403" t="str">
            <v>F40</v>
          </cell>
          <cell r="G403" t="str">
            <v>F40</v>
          </cell>
        </row>
        <row r="405">
          <cell r="D405" t="str">
            <v>F40</v>
          </cell>
          <cell r="E405" t="str">
            <v>F40</v>
          </cell>
          <cell r="F405" t="str">
            <v>F40</v>
          </cell>
          <cell r="G405" t="str">
            <v>F40</v>
          </cell>
        </row>
        <row r="407">
          <cell r="D407" t="str">
            <v>F40</v>
          </cell>
          <cell r="E407" t="str">
            <v>F40</v>
          </cell>
          <cell r="F407" t="str">
            <v>F40</v>
          </cell>
          <cell r="G407" t="str">
            <v>F40</v>
          </cell>
        </row>
        <row r="409">
          <cell r="D409" t="str">
            <v>F40</v>
          </cell>
          <cell r="E409" t="str">
            <v>F40</v>
          </cell>
          <cell r="F409" t="str">
            <v>F40</v>
          </cell>
          <cell r="G409" t="str">
            <v>F40</v>
          </cell>
        </row>
        <row r="417">
          <cell r="D417" t="str">
            <v>F102x</v>
          </cell>
          <cell r="E417" t="str">
            <v>F102x</v>
          </cell>
          <cell r="F417" t="str">
            <v>F102x</v>
          </cell>
          <cell r="G417" t="str">
            <v>F102x</v>
          </cell>
        </row>
        <row r="418">
          <cell r="D418" t="str">
            <v>F42</v>
          </cell>
          <cell r="E418" t="str">
            <v>F42</v>
          </cell>
          <cell r="F418" t="str">
            <v>F42</v>
          </cell>
          <cell r="G418" t="str">
            <v>F42</v>
          </cell>
        </row>
        <row r="419">
          <cell r="D419" t="str">
            <v>F102x</v>
          </cell>
          <cell r="E419" t="str">
            <v>F102x</v>
          </cell>
          <cell r="F419" t="str">
            <v>F102x</v>
          </cell>
          <cell r="G419" t="str">
            <v>F102x</v>
          </cell>
        </row>
        <row r="422">
          <cell r="D422" t="str">
            <v>F102x</v>
          </cell>
          <cell r="E422" t="str">
            <v>F102x</v>
          </cell>
          <cell r="F422" t="str">
            <v>F102x</v>
          </cell>
          <cell r="G422" t="str">
            <v>F102x</v>
          </cell>
        </row>
        <row r="423">
          <cell r="D423" t="str">
            <v>F42</v>
          </cell>
          <cell r="E423" t="str">
            <v>F42</v>
          </cell>
          <cell r="F423" t="str">
            <v>F42</v>
          </cell>
          <cell r="G423" t="str">
            <v>F42</v>
          </cell>
        </row>
        <row r="424">
          <cell r="D424" t="str">
            <v>F102x</v>
          </cell>
          <cell r="E424" t="str">
            <v>F102x</v>
          </cell>
          <cell r="F424" t="str">
            <v>F102x</v>
          </cell>
          <cell r="G424" t="str">
            <v>F102x</v>
          </cell>
        </row>
        <row r="427">
          <cell r="D427" t="str">
            <v>F102x</v>
          </cell>
          <cell r="E427" t="str">
            <v>F102x</v>
          </cell>
          <cell r="F427" t="str">
            <v>F102x</v>
          </cell>
          <cell r="G427" t="str">
            <v>F102x</v>
          </cell>
        </row>
        <row r="431">
          <cell r="D431" t="str">
            <v>F102x</v>
          </cell>
          <cell r="E431" t="str">
            <v>F102x</v>
          </cell>
          <cell r="F431" t="str">
            <v>F102x</v>
          </cell>
          <cell r="G431" t="str">
            <v>F102x</v>
          </cell>
        </row>
        <row r="432">
          <cell r="D432" t="str">
            <v>F42</v>
          </cell>
          <cell r="E432" t="str">
            <v>F42</v>
          </cell>
          <cell r="F432" t="str">
            <v>F42</v>
          </cell>
          <cell r="G432" t="str">
            <v>F42</v>
          </cell>
        </row>
        <row r="433">
          <cell r="D433" t="str">
            <v>F102x</v>
          </cell>
          <cell r="E433" t="str">
            <v>F102x</v>
          </cell>
          <cell r="F433" t="str">
            <v>F102x</v>
          </cell>
          <cell r="G433" t="str">
            <v>F102x</v>
          </cell>
        </row>
        <row r="436">
          <cell r="D436" t="str">
            <v>F102x</v>
          </cell>
          <cell r="E436" t="str">
            <v>F102x</v>
          </cell>
          <cell r="F436" t="str">
            <v>F102x</v>
          </cell>
          <cell r="G436" t="str">
            <v>F102x</v>
          </cell>
        </row>
        <row r="437">
          <cell r="D437" t="str">
            <v>F10</v>
          </cell>
          <cell r="E437" t="str">
            <v>F10</v>
          </cell>
          <cell r="F437" t="str">
            <v>F10</v>
          </cell>
          <cell r="G437" t="str">
            <v>F10</v>
          </cell>
        </row>
        <row r="438">
          <cell r="D438" t="str">
            <v>F102x</v>
          </cell>
          <cell r="E438" t="str">
            <v>F102x</v>
          </cell>
          <cell r="F438" t="str">
            <v>F102x</v>
          </cell>
          <cell r="G438" t="str">
            <v>F102x</v>
          </cell>
        </row>
        <row r="440">
          <cell r="D440" t="str">
            <v>F102x</v>
          </cell>
          <cell r="E440" t="str">
            <v>F102x</v>
          </cell>
          <cell r="F440" t="str">
            <v>F102x</v>
          </cell>
          <cell r="G440" t="str">
            <v>F102x</v>
          </cell>
        </row>
        <row r="442">
          <cell r="D442" t="str">
            <v>F138x</v>
          </cell>
          <cell r="E442" t="str">
            <v>F138x</v>
          </cell>
          <cell r="F442" t="str">
            <v>F138x</v>
          </cell>
          <cell r="G442" t="str">
            <v>F138x</v>
          </cell>
        </row>
        <row r="444">
          <cell r="D444" t="str">
            <v>F102</v>
          </cell>
          <cell r="E444" t="str">
            <v>F102</v>
          </cell>
          <cell r="F444" t="str">
            <v>F102</v>
          </cell>
          <cell r="G444" t="str">
            <v>F102</v>
          </cell>
        </row>
        <row r="446">
          <cell r="D446" t="str">
            <v>F141</v>
          </cell>
          <cell r="E446" t="str">
            <v>F141</v>
          </cell>
          <cell r="F446" t="str">
            <v>F141</v>
          </cell>
          <cell r="G446" t="str">
            <v>F141</v>
          </cell>
        </row>
        <row r="447">
          <cell r="D447" t="str">
            <v>F141</v>
          </cell>
          <cell r="E447" t="str">
            <v>F141</v>
          </cell>
          <cell r="F447" t="str">
            <v>F141</v>
          </cell>
          <cell r="G447" t="str">
            <v>F141</v>
          </cell>
        </row>
        <row r="449">
          <cell r="D449" t="str">
            <v>F138x</v>
          </cell>
          <cell r="E449" t="str">
            <v>F138x</v>
          </cell>
          <cell r="F449" t="str">
            <v>F138x</v>
          </cell>
          <cell r="G449" t="str">
            <v>F138x</v>
          </cell>
        </row>
        <row r="452">
          <cell r="D452" t="str">
            <v>F138x</v>
          </cell>
          <cell r="E452" t="str">
            <v>F138x</v>
          </cell>
          <cell r="F452" t="str">
            <v>F138x</v>
          </cell>
          <cell r="G452" t="str">
            <v>F138x</v>
          </cell>
        </row>
        <row r="453">
          <cell r="D453" t="str">
            <v>F42</v>
          </cell>
          <cell r="E453" t="str">
            <v>F42</v>
          </cell>
          <cell r="F453" t="str">
            <v>F42</v>
          </cell>
          <cell r="G453" t="str">
            <v>F42</v>
          </cell>
        </row>
        <row r="454">
          <cell r="D454" t="str">
            <v>F138x</v>
          </cell>
          <cell r="E454" t="str">
            <v>F138x</v>
          </cell>
          <cell r="F454" t="str">
            <v>F138x</v>
          </cell>
          <cell r="G454" t="str">
            <v>F138x</v>
          </cell>
        </row>
        <row r="456">
          <cell r="D456" t="str">
            <v>F102x</v>
          </cell>
          <cell r="E456" t="str">
            <v>F102x</v>
          </cell>
          <cell r="F456" t="str">
            <v>F102x</v>
          </cell>
          <cell r="G456" t="str">
            <v>F102x</v>
          </cell>
        </row>
        <row r="458">
          <cell r="D458" t="str">
            <v>F108</v>
          </cell>
          <cell r="E458" t="str">
            <v>F108</v>
          </cell>
          <cell r="F458" t="str">
            <v>F108</v>
          </cell>
          <cell r="G458" t="str">
            <v>F108</v>
          </cell>
        </row>
        <row r="467">
          <cell r="D467" t="str">
            <v>C</v>
          </cell>
          <cell r="E467" t="str">
            <v>C</v>
          </cell>
          <cell r="F467" t="str">
            <v>C</v>
          </cell>
          <cell r="G467" t="str">
            <v>C</v>
          </cell>
        </row>
        <row r="468">
          <cell r="D468" t="str">
            <v>COS
Factor</v>
          </cell>
          <cell r="E468" t="str">
            <v>COS
Factor</v>
          </cell>
          <cell r="F468" t="str">
            <v>COS
Factor</v>
          </cell>
          <cell r="G468" t="str">
            <v>COS
Factor</v>
          </cell>
        </row>
        <row r="469">
          <cell r="D469" t="str">
            <v>F10</v>
          </cell>
          <cell r="E469" t="str">
            <v>F10</v>
          </cell>
          <cell r="F469" t="str">
            <v>F10</v>
          </cell>
          <cell r="G469" t="str">
            <v>F10</v>
          </cell>
        </row>
        <row r="471">
          <cell r="D471" t="str">
            <v>F10</v>
          </cell>
          <cell r="E471" t="str">
            <v>F10</v>
          </cell>
          <cell r="F471" t="str">
            <v>F10</v>
          </cell>
          <cell r="G471" t="str">
            <v>F10</v>
          </cell>
        </row>
        <row r="473">
          <cell r="D473" t="str">
            <v>F10</v>
          </cell>
          <cell r="E473" t="str">
            <v>F10</v>
          </cell>
          <cell r="F473" t="str">
            <v>F10</v>
          </cell>
          <cell r="G473" t="str">
            <v>F10</v>
          </cell>
        </row>
        <row r="475">
          <cell r="D475" t="str">
            <v>F10</v>
          </cell>
          <cell r="E475" t="str">
            <v>F10</v>
          </cell>
          <cell r="F475" t="str">
            <v>F10</v>
          </cell>
          <cell r="G475" t="str">
            <v>F10</v>
          </cell>
        </row>
        <row r="476">
          <cell r="D476" t="str">
            <v>F10</v>
          </cell>
          <cell r="E476" t="str">
            <v>F10</v>
          </cell>
          <cell r="F476" t="str">
            <v>F10</v>
          </cell>
          <cell r="G476" t="str">
            <v>F10</v>
          </cell>
        </row>
        <row r="477">
          <cell r="D477" t="str">
            <v>F10</v>
          </cell>
          <cell r="E477" t="str">
            <v>F10</v>
          </cell>
          <cell r="F477" t="str">
            <v>F10</v>
          </cell>
          <cell r="G477" t="str">
            <v>F10</v>
          </cell>
        </row>
        <row r="478">
          <cell r="D478" t="str">
            <v>F10</v>
          </cell>
          <cell r="E478" t="str">
            <v>F10</v>
          </cell>
          <cell r="F478" t="str">
            <v>F10</v>
          </cell>
          <cell r="G478" t="str">
            <v>F10</v>
          </cell>
        </row>
        <row r="481">
          <cell r="D481" t="str">
            <v>F106</v>
          </cell>
          <cell r="E481" t="str">
            <v>F106</v>
          </cell>
          <cell r="F481" t="str">
            <v>F106</v>
          </cell>
          <cell r="G481" t="str">
            <v>F106</v>
          </cell>
        </row>
        <row r="484">
          <cell r="D484" t="str">
            <v>F118</v>
          </cell>
          <cell r="E484" t="str">
            <v>F118</v>
          </cell>
          <cell r="F484" t="str">
            <v>F118</v>
          </cell>
          <cell r="G484" t="str">
            <v>F118</v>
          </cell>
        </row>
        <row r="485">
          <cell r="D485" t="str">
            <v>F119</v>
          </cell>
          <cell r="E485" t="str">
            <v>F119</v>
          </cell>
          <cell r="F485" t="str">
            <v>F119</v>
          </cell>
          <cell r="G485" t="str">
            <v>F119</v>
          </cell>
        </row>
        <row r="486">
          <cell r="D486" t="str">
            <v>F120</v>
          </cell>
          <cell r="E486" t="str">
            <v>F120</v>
          </cell>
          <cell r="F486" t="str">
            <v>F120</v>
          </cell>
          <cell r="G486" t="str">
            <v>F120</v>
          </cell>
        </row>
        <row r="487">
          <cell r="D487" t="str">
            <v>F121</v>
          </cell>
          <cell r="E487" t="str">
            <v>F121</v>
          </cell>
          <cell r="F487" t="str">
            <v>F121</v>
          </cell>
          <cell r="G487" t="str">
            <v>F121</v>
          </cell>
        </row>
        <row r="488">
          <cell r="D488" t="str">
            <v>F122</v>
          </cell>
          <cell r="E488" t="str">
            <v>F122</v>
          </cell>
          <cell r="F488" t="str">
            <v>F122</v>
          </cell>
          <cell r="G488" t="str">
            <v>F122</v>
          </cell>
        </row>
        <row r="489">
          <cell r="D489" t="str">
            <v>F123</v>
          </cell>
          <cell r="E489" t="str">
            <v>F123</v>
          </cell>
          <cell r="F489" t="str">
            <v>F123</v>
          </cell>
          <cell r="G489" t="str">
            <v>F123</v>
          </cell>
        </row>
        <row r="490">
          <cell r="D490" t="str">
            <v>F124</v>
          </cell>
          <cell r="E490" t="str">
            <v>F124</v>
          </cell>
          <cell r="F490" t="str">
            <v>F124</v>
          </cell>
          <cell r="G490" t="str">
            <v>F124</v>
          </cell>
        </row>
        <row r="491">
          <cell r="D491" t="str">
            <v>F125</v>
          </cell>
          <cell r="E491" t="str">
            <v>F125</v>
          </cell>
          <cell r="F491" t="str">
            <v>F125</v>
          </cell>
          <cell r="G491" t="str">
            <v>F125</v>
          </cell>
        </row>
        <row r="492">
          <cell r="D492" t="str">
            <v>F126</v>
          </cell>
          <cell r="E492" t="str">
            <v>F126</v>
          </cell>
          <cell r="F492" t="str">
            <v>F126</v>
          </cell>
          <cell r="G492" t="str">
            <v>F126</v>
          </cell>
        </row>
        <row r="493">
          <cell r="D493" t="str">
            <v>F127</v>
          </cell>
          <cell r="E493" t="str">
            <v>F127</v>
          </cell>
          <cell r="F493" t="str">
            <v>F127</v>
          </cell>
          <cell r="G493" t="str">
            <v>F127</v>
          </cell>
        </row>
        <row r="494">
          <cell r="D494" t="str">
            <v>F128</v>
          </cell>
          <cell r="E494" t="str">
            <v>F128</v>
          </cell>
          <cell r="F494" t="str">
            <v>F128</v>
          </cell>
          <cell r="G494" t="str">
            <v>F128</v>
          </cell>
        </row>
        <row r="495">
          <cell r="D495" t="str">
            <v>F129</v>
          </cell>
          <cell r="E495" t="str">
            <v>F129</v>
          </cell>
          <cell r="F495" t="str">
            <v>F129</v>
          </cell>
          <cell r="G495" t="str">
            <v>F129</v>
          </cell>
        </row>
        <row r="496">
          <cell r="D496" t="str">
            <v>F130</v>
          </cell>
          <cell r="E496" t="str">
            <v>F130</v>
          </cell>
          <cell r="F496" t="str">
            <v>F130</v>
          </cell>
          <cell r="G496" t="str">
            <v>F130</v>
          </cell>
        </row>
        <row r="500">
          <cell r="D500" t="str">
            <v>F107x</v>
          </cell>
          <cell r="E500" t="str">
            <v>F107x</v>
          </cell>
          <cell r="F500" t="str">
            <v>F107x</v>
          </cell>
          <cell r="G500" t="str">
            <v>F107x</v>
          </cell>
        </row>
        <row r="501">
          <cell r="D501" t="str">
            <v>F105x</v>
          </cell>
          <cell r="E501" t="str">
            <v>F105x</v>
          </cell>
          <cell r="F501" t="str">
            <v>F105x</v>
          </cell>
          <cell r="G501" t="str">
            <v>F105x</v>
          </cell>
        </row>
        <row r="502">
          <cell r="D502" t="str">
            <v>F105x</v>
          </cell>
          <cell r="E502" t="str">
            <v>F105x</v>
          </cell>
          <cell r="F502" t="str">
            <v>F105x</v>
          </cell>
          <cell r="G502" t="str">
            <v>F105x</v>
          </cell>
        </row>
        <row r="503">
          <cell r="D503" t="str">
            <v>F30</v>
          </cell>
          <cell r="E503" t="str">
            <v>F30</v>
          </cell>
          <cell r="F503" t="str">
            <v>F30</v>
          </cell>
          <cell r="G503" t="str">
            <v>F30</v>
          </cell>
        </row>
        <row r="504">
          <cell r="D504" t="str">
            <v>F42</v>
          </cell>
          <cell r="E504" t="str">
            <v>F42</v>
          </cell>
          <cell r="F504" t="str">
            <v>F42</v>
          </cell>
          <cell r="G504" t="str">
            <v>F42</v>
          </cell>
        </row>
        <row r="505">
          <cell r="D505" t="str">
            <v>F105x</v>
          </cell>
          <cell r="E505" t="str">
            <v>F105x</v>
          </cell>
          <cell r="F505" t="str">
            <v>F105x</v>
          </cell>
          <cell r="G505" t="str">
            <v>F105x</v>
          </cell>
        </row>
        <row r="506">
          <cell r="D506" t="str">
            <v>F102x</v>
          </cell>
          <cell r="E506" t="str">
            <v>F102x</v>
          </cell>
          <cell r="F506" t="str">
            <v>F102x</v>
          </cell>
          <cell r="G506" t="str">
            <v>F102x</v>
          </cell>
        </row>
        <row r="507">
          <cell r="D507" t="str">
            <v>F105x</v>
          </cell>
          <cell r="E507" t="str">
            <v>F105x</v>
          </cell>
          <cell r="F507" t="str">
            <v>F105x</v>
          </cell>
          <cell r="G507" t="str">
            <v>F105x</v>
          </cell>
        </row>
        <row r="508">
          <cell r="D508" t="str">
            <v>F105x</v>
          </cell>
          <cell r="E508" t="str">
            <v>F105x</v>
          </cell>
          <cell r="F508" t="str">
            <v>F105x</v>
          </cell>
          <cell r="G508" t="str">
            <v>F105x</v>
          </cell>
        </row>
        <row r="511">
          <cell r="D511" t="str">
            <v>F105x</v>
          </cell>
          <cell r="E511" t="str">
            <v>F105x</v>
          </cell>
          <cell r="F511" t="str">
            <v>F105x</v>
          </cell>
          <cell r="G511" t="str">
            <v>F105x</v>
          </cell>
        </row>
        <row r="513">
          <cell r="D513" t="str">
            <v>F30</v>
          </cell>
          <cell r="E513" t="str">
            <v>F30</v>
          </cell>
          <cell r="F513" t="str">
            <v>F30</v>
          </cell>
          <cell r="G513" t="str">
            <v>F30</v>
          </cell>
        </row>
        <row r="515">
          <cell r="D515" t="str">
            <v>F10</v>
          </cell>
          <cell r="E515" t="str">
            <v>F10</v>
          </cell>
          <cell r="F515" t="str">
            <v>F10</v>
          </cell>
          <cell r="G515" t="str">
            <v>F10</v>
          </cell>
        </row>
        <row r="524">
          <cell r="D524" t="str">
            <v>F107x</v>
          </cell>
          <cell r="E524" t="str">
            <v>F107x</v>
          </cell>
          <cell r="F524" t="str">
            <v>F107x</v>
          </cell>
          <cell r="G524" t="str">
            <v>F107x</v>
          </cell>
        </row>
        <row r="525">
          <cell r="D525" t="str">
            <v>F10</v>
          </cell>
          <cell r="E525" t="str">
            <v>F10</v>
          </cell>
          <cell r="F525" t="str">
            <v>F10</v>
          </cell>
          <cell r="G525" t="str">
            <v>F10</v>
          </cell>
        </row>
        <row r="526">
          <cell r="D526" t="str">
            <v>F102x</v>
          </cell>
          <cell r="E526" t="str">
            <v>F102x</v>
          </cell>
          <cell r="F526" t="str">
            <v>F102x</v>
          </cell>
          <cell r="G526" t="str">
            <v>F102x</v>
          </cell>
        </row>
        <row r="527">
          <cell r="D527" t="str">
            <v>F10</v>
          </cell>
          <cell r="E527" t="str">
            <v>F10</v>
          </cell>
          <cell r="F527" t="str">
            <v>F10</v>
          </cell>
          <cell r="G527" t="str">
            <v>F10</v>
          </cell>
        </row>
        <row r="528">
          <cell r="D528" t="str">
            <v>F42</v>
          </cell>
          <cell r="E528" t="str">
            <v>F42</v>
          </cell>
          <cell r="F528" t="str">
            <v>F42</v>
          </cell>
          <cell r="G528" t="str">
            <v>F42</v>
          </cell>
        </row>
        <row r="529">
          <cell r="D529" t="str">
            <v>F10</v>
          </cell>
          <cell r="E529" t="str">
            <v>F10</v>
          </cell>
          <cell r="F529" t="str">
            <v>F105x</v>
          </cell>
          <cell r="G529" t="str">
            <v>F10</v>
          </cell>
        </row>
        <row r="532">
          <cell r="D532" t="str">
            <v>F10</v>
          </cell>
          <cell r="E532" t="str">
            <v>F10</v>
          </cell>
          <cell r="F532" t="str">
            <v>F10</v>
          </cell>
          <cell r="G532" t="str">
            <v>F10</v>
          </cell>
        </row>
        <row r="535">
          <cell r="D535" t="str">
            <v>F107x</v>
          </cell>
          <cell r="E535" t="str">
            <v>F107x</v>
          </cell>
          <cell r="F535" t="str">
            <v>F107x</v>
          </cell>
          <cell r="G535" t="str">
            <v>F107x</v>
          </cell>
        </row>
        <row r="536">
          <cell r="D536" t="str">
            <v>F30</v>
          </cell>
          <cell r="E536" t="str">
            <v>F30</v>
          </cell>
          <cell r="F536" t="str">
            <v>F30</v>
          </cell>
          <cell r="G536" t="str">
            <v>F30</v>
          </cell>
        </row>
        <row r="537">
          <cell r="D537" t="str">
            <v>F102x</v>
          </cell>
          <cell r="E537" t="str">
            <v>F102x</v>
          </cell>
          <cell r="F537" t="str">
            <v>F102x</v>
          </cell>
          <cell r="G537" t="str">
            <v>F102x</v>
          </cell>
        </row>
        <row r="538">
          <cell r="D538" t="str">
            <v>F42</v>
          </cell>
          <cell r="E538" t="str">
            <v>F42</v>
          </cell>
          <cell r="F538" t="str">
            <v>F42</v>
          </cell>
          <cell r="G538" t="str">
            <v>F42</v>
          </cell>
        </row>
        <row r="539">
          <cell r="D539" t="str">
            <v>F105x</v>
          </cell>
          <cell r="E539" t="str">
            <v>F105x</v>
          </cell>
          <cell r="F539" t="str">
            <v>F105x</v>
          </cell>
          <cell r="G539" t="str">
            <v>F105x</v>
          </cell>
        </row>
        <row r="540">
          <cell r="D540" t="str">
            <v>F105x</v>
          </cell>
          <cell r="E540" t="str">
            <v>F105x</v>
          </cell>
          <cell r="F540" t="str">
            <v>F105x</v>
          </cell>
          <cell r="G540" t="str">
            <v>F105x</v>
          </cell>
        </row>
        <row r="541">
          <cell r="D541" t="str">
            <v>F105x</v>
          </cell>
          <cell r="E541" t="str">
            <v>F105x</v>
          </cell>
          <cell r="F541" t="str">
            <v>F105x</v>
          </cell>
          <cell r="G541" t="str">
            <v>F105x</v>
          </cell>
        </row>
        <row r="542">
          <cell r="D542" t="str">
            <v>F105x</v>
          </cell>
          <cell r="E542" t="str">
            <v>F105x</v>
          </cell>
          <cell r="F542" t="str">
            <v>F105x</v>
          </cell>
          <cell r="G542" t="str">
            <v>F105x</v>
          </cell>
        </row>
        <row r="548">
          <cell r="D548" t="str">
            <v>C</v>
          </cell>
          <cell r="E548" t="str">
            <v>C</v>
          </cell>
          <cell r="F548" t="str">
            <v>C</v>
          </cell>
          <cell r="G548" t="str">
            <v>C</v>
          </cell>
        </row>
        <row r="549">
          <cell r="D549" t="str">
            <v>COS
Factor</v>
          </cell>
          <cell r="E549" t="str">
            <v>COS
Factor</v>
          </cell>
          <cell r="F549" t="str">
            <v>COS
Factor</v>
          </cell>
          <cell r="G549" t="str">
            <v>COS
Factor</v>
          </cell>
        </row>
        <row r="550">
          <cell r="D550" t="str">
            <v>F10</v>
          </cell>
          <cell r="E550" t="str">
            <v>F10</v>
          </cell>
          <cell r="F550" t="str">
            <v>F10</v>
          </cell>
          <cell r="G550" t="str">
            <v>F10</v>
          </cell>
        </row>
        <row r="552">
          <cell r="D552" t="str">
            <v>F110</v>
          </cell>
          <cell r="E552" t="str">
            <v>F110</v>
          </cell>
          <cell r="F552" t="str">
            <v>F110</v>
          </cell>
          <cell r="G552" t="str">
            <v>F110</v>
          </cell>
        </row>
        <row r="554">
          <cell r="D554" t="str">
            <v>F10</v>
          </cell>
          <cell r="E554" t="str">
            <v>F10</v>
          </cell>
          <cell r="F554" t="str">
            <v>F10</v>
          </cell>
          <cell r="G554" t="str">
            <v>F10</v>
          </cell>
        </row>
        <row r="556">
          <cell r="D556" t="str">
            <v>F10</v>
          </cell>
          <cell r="E556" t="str">
            <v>F10</v>
          </cell>
          <cell r="F556" t="str">
            <v>F10</v>
          </cell>
          <cell r="G556" t="str">
            <v>F10</v>
          </cell>
        </row>
        <row r="558">
          <cell r="D558" t="str">
            <v>F110</v>
          </cell>
          <cell r="E558" t="str">
            <v>F110</v>
          </cell>
          <cell r="F558" t="str">
            <v>F110</v>
          </cell>
          <cell r="G558" t="str">
            <v>F110</v>
          </cell>
        </row>
        <row r="567">
          <cell r="D567" t="str">
            <v>F101x</v>
          </cell>
          <cell r="E567" t="str">
            <v>F101x</v>
          </cell>
          <cell r="F567" t="str">
            <v>F101x</v>
          </cell>
          <cell r="G567" t="str">
            <v>F101x</v>
          </cell>
        </row>
        <row r="573">
          <cell r="D573" t="str">
            <v>F101x</v>
          </cell>
          <cell r="E573" t="str">
            <v>F101x</v>
          </cell>
          <cell r="F573" t="str">
            <v>F101x</v>
          </cell>
          <cell r="G573" t="str">
            <v>F101x</v>
          </cell>
        </row>
        <row r="575">
          <cell r="D575" t="str">
            <v>F101x</v>
          </cell>
          <cell r="E575" t="str">
            <v>F101x</v>
          </cell>
          <cell r="F575" t="str">
            <v>F101x</v>
          </cell>
          <cell r="G575" t="str">
            <v>F101x</v>
          </cell>
        </row>
        <row r="582">
          <cell r="D582" t="str">
            <v>F101x</v>
          </cell>
          <cell r="E582" t="str">
            <v>F101x</v>
          </cell>
          <cell r="F582" t="str">
            <v>F101x</v>
          </cell>
          <cell r="G582" t="str">
            <v>F101x</v>
          </cell>
        </row>
        <row r="584">
          <cell r="D584" t="str">
            <v>F101x</v>
          </cell>
          <cell r="E584" t="str">
            <v>F101x</v>
          </cell>
          <cell r="F584" t="str">
            <v>F101x</v>
          </cell>
          <cell r="G584" t="str">
            <v>F101x</v>
          </cell>
        </row>
        <row r="586">
          <cell r="D586" t="str">
            <v>F101x</v>
          </cell>
          <cell r="E586" t="str">
            <v>F101x</v>
          </cell>
          <cell r="F586" t="str">
            <v>F101x</v>
          </cell>
          <cell r="G586" t="str">
            <v>F101x</v>
          </cell>
        </row>
        <row r="588">
          <cell r="D588" t="str">
            <v>F101x</v>
          </cell>
          <cell r="E588" t="str">
            <v>F101x</v>
          </cell>
          <cell r="F588" t="str">
            <v>F101x</v>
          </cell>
          <cell r="G588" t="str">
            <v>F101x</v>
          </cell>
        </row>
        <row r="592">
          <cell r="D592" t="str">
            <v>F101x</v>
          </cell>
          <cell r="E592" t="str">
            <v>F101x</v>
          </cell>
          <cell r="F592" t="str">
            <v>F101x</v>
          </cell>
          <cell r="G592" t="str">
            <v>F101x</v>
          </cell>
        </row>
        <row r="594">
          <cell r="D594" t="str">
            <v>F101x</v>
          </cell>
          <cell r="E594" t="str">
            <v>F101x</v>
          </cell>
          <cell r="F594" t="str">
            <v>F101x</v>
          </cell>
          <cell r="G594" t="str">
            <v>F101x</v>
          </cell>
        </row>
        <row r="602">
          <cell r="D602" t="str">
            <v>C</v>
          </cell>
          <cell r="E602" t="str">
            <v>C</v>
          </cell>
          <cell r="F602" t="str">
            <v>C</v>
          </cell>
          <cell r="G602" t="str">
            <v>C</v>
          </cell>
        </row>
        <row r="603">
          <cell r="D603" t="str">
            <v>COS
Factor</v>
          </cell>
          <cell r="E603" t="str">
            <v>COS
Factor</v>
          </cell>
          <cell r="F603" t="str">
            <v>COS
Factor</v>
          </cell>
          <cell r="G603" t="str">
            <v>COS
Factor</v>
          </cell>
        </row>
        <row r="604">
          <cell r="D604" t="str">
            <v>F10</v>
          </cell>
          <cell r="E604" t="str">
            <v>F10</v>
          </cell>
          <cell r="F604" t="str">
            <v>F10</v>
          </cell>
          <cell r="G604" t="str">
            <v>F10</v>
          </cell>
        </row>
        <row r="607">
          <cell r="D607" t="str">
            <v>F10</v>
          </cell>
          <cell r="E607" t="str">
            <v>F10</v>
          </cell>
          <cell r="F607" t="str">
            <v>F10</v>
          </cell>
          <cell r="G607" t="str">
            <v>F10</v>
          </cell>
        </row>
        <row r="610">
          <cell r="D610" t="str">
            <v>F10</v>
          </cell>
          <cell r="E610" t="str">
            <v>F10</v>
          </cell>
          <cell r="F610" t="str">
            <v>F10</v>
          </cell>
          <cell r="G610" t="str">
            <v>F10</v>
          </cell>
        </row>
        <row r="613">
          <cell r="D613" t="str">
            <v>F10</v>
          </cell>
          <cell r="E613" t="str">
            <v>F10</v>
          </cell>
          <cell r="F613" t="str">
            <v>F10</v>
          </cell>
          <cell r="G613" t="str">
            <v>F10</v>
          </cell>
        </row>
        <row r="616">
          <cell r="D616" t="str">
            <v>F10</v>
          </cell>
          <cell r="E616" t="str">
            <v>F10</v>
          </cell>
          <cell r="F616" t="str">
            <v>F10</v>
          </cell>
          <cell r="G616" t="str">
            <v>F10</v>
          </cell>
        </row>
        <row r="619">
          <cell r="D619" t="str">
            <v>F10</v>
          </cell>
          <cell r="E619" t="str">
            <v>F10</v>
          </cell>
          <cell r="F619" t="str">
            <v>F10</v>
          </cell>
          <cell r="G619" t="str">
            <v>F10</v>
          </cell>
        </row>
        <row r="622">
          <cell r="D622" t="str">
            <v>F10</v>
          </cell>
          <cell r="E622" t="str">
            <v>F10</v>
          </cell>
          <cell r="F622" t="str">
            <v>F10</v>
          </cell>
          <cell r="G622" t="str">
            <v>F10</v>
          </cell>
        </row>
        <row r="632">
          <cell r="D632" t="str">
            <v>F10</v>
          </cell>
          <cell r="E632" t="str">
            <v>F10</v>
          </cell>
          <cell r="F632" t="str">
            <v>F10</v>
          </cell>
          <cell r="G632" t="str">
            <v>F10</v>
          </cell>
        </row>
        <row r="634">
          <cell r="D634" t="str">
            <v>F10</v>
          </cell>
          <cell r="E634" t="str">
            <v>F10</v>
          </cell>
          <cell r="F634" t="str">
            <v>F10</v>
          </cell>
          <cell r="G634" t="str">
            <v>F10</v>
          </cell>
        </row>
        <row r="636">
          <cell r="D636" t="str">
            <v>F10</v>
          </cell>
          <cell r="E636" t="str">
            <v>F10</v>
          </cell>
          <cell r="F636" t="str">
            <v>F10</v>
          </cell>
          <cell r="G636" t="str">
            <v>F10</v>
          </cell>
        </row>
        <row r="638">
          <cell r="D638" t="str">
            <v>F10</v>
          </cell>
          <cell r="E638" t="str">
            <v>F10</v>
          </cell>
          <cell r="F638" t="str">
            <v>F10</v>
          </cell>
          <cell r="G638" t="str">
            <v>F10</v>
          </cell>
        </row>
        <row r="640">
          <cell r="D640" t="str">
            <v>F10</v>
          </cell>
          <cell r="E640" t="str">
            <v>F10</v>
          </cell>
          <cell r="F640" t="str">
            <v>F10</v>
          </cell>
          <cell r="G640" t="str">
            <v>F10</v>
          </cell>
        </row>
        <row r="642">
          <cell r="D642" t="str">
            <v>F10</v>
          </cell>
          <cell r="E642" t="str">
            <v>F10</v>
          </cell>
          <cell r="F642" t="str">
            <v>F10</v>
          </cell>
          <cell r="G642" t="str">
            <v>F10</v>
          </cell>
        </row>
        <row r="644">
          <cell r="D644" t="str">
            <v>F10</v>
          </cell>
          <cell r="E644" t="str">
            <v>F10</v>
          </cell>
          <cell r="F644" t="str">
            <v>F10</v>
          </cell>
          <cell r="G644" t="str">
            <v>F10</v>
          </cell>
        </row>
        <row r="652">
          <cell r="D652" t="str">
            <v>F10</v>
          </cell>
          <cell r="E652" t="str">
            <v>F10</v>
          </cell>
          <cell r="F652" t="str">
            <v>F10</v>
          </cell>
          <cell r="G652" t="str">
            <v>F10</v>
          </cell>
        </row>
        <row r="654">
          <cell r="D654" t="str">
            <v>F10</v>
          </cell>
          <cell r="E654" t="str">
            <v>F10</v>
          </cell>
          <cell r="F654" t="str">
            <v>F10</v>
          </cell>
          <cell r="G654" t="str">
            <v>F10</v>
          </cell>
        </row>
        <row r="656">
          <cell r="D656" t="str">
            <v>F10</v>
          </cell>
          <cell r="E656" t="str">
            <v>F10</v>
          </cell>
          <cell r="F656" t="str">
            <v>F10</v>
          </cell>
          <cell r="G656" t="str">
            <v>F10</v>
          </cell>
        </row>
        <row r="658">
          <cell r="D658" t="str">
            <v>F10</v>
          </cell>
          <cell r="E658" t="str">
            <v>F10</v>
          </cell>
          <cell r="F658" t="str">
            <v>F10</v>
          </cell>
          <cell r="G658" t="str">
            <v>F10</v>
          </cell>
        </row>
        <row r="660">
          <cell r="D660" t="str">
            <v>F10</v>
          </cell>
          <cell r="E660" t="str">
            <v>F10</v>
          </cell>
          <cell r="F660" t="str">
            <v>F10</v>
          </cell>
          <cell r="G660" t="str">
            <v>F10</v>
          </cell>
        </row>
        <row r="662">
          <cell r="D662" t="str">
            <v>F10</v>
          </cell>
          <cell r="E662" t="str">
            <v>F10</v>
          </cell>
          <cell r="F662" t="str">
            <v>F10</v>
          </cell>
          <cell r="G662" t="str">
            <v>F10</v>
          </cell>
        </row>
        <row r="664">
          <cell r="D664" t="str">
            <v>F10</v>
          </cell>
          <cell r="E664" t="str">
            <v>F10</v>
          </cell>
          <cell r="F664" t="str">
            <v>F10</v>
          </cell>
          <cell r="G664" t="str">
            <v>F10</v>
          </cell>
        </row>
        <row r="666">
          <cell r="D666" t="str">
            <v>F10</v>
          </cell>
          <cell r="E666" t="str">
            <v>F10</v>
          </cell>
          <cell r="F666" t="str">
            <v>F10</v>
          </cell>
          <cell r="G666" t="str">
            <v>F10</v>
          </cell>
        </row>
        <row r="671">
          <cell r="D671" t="str">
            <v>C</v>
          </cell>
          <cell r="E671" t="str">
            <v>C</v>
          </cell>
          <cell r="F671" t="str">
            <v>C</v>
          </cell>
          <cell r="G671" t="str">
            <v>C</v>
          </cell>
        </row>
        <row r="672">
          <cell r="D672" t="str">
            <v>COS
Factor</v>
          </cell>
          <cell r="E672" t="str">
            <v>COS
Factor</v>
          </cell>
          <cell r="F672" t="str">
            <v>COS
Factor</v>
          </cell>
          <cell r="G672" t="str">
            <v>COS
Factor</v>
          </cell>
        </row>
        <row r="673">
          <cell r="D673" t="str">
            <v>F10</v>
          </cell>
          <cell r="E673" t="str">
            <v>F10</v>
          </cell>
          <cell r="F673" t="str">
            <v>F10</v>
          </cell>
          <cell r="G673" t="str">
            <v>F10</v>
          </cell>
        </row>
        <row r="674">
          <cell r="D674" t="str">
            <v>F10</v>
          </cell>
          <cell r="E674" t="str">
            <v>F10</v>
          </cell>
          <cell r="F674" t="str">
            <v>F10</v>
          </cell>
          <cell r="G674" t="str">
            <v>F10</v>
          </cell>
        </row>
        <row r="675">
          <cell r="D675" t="str">
            <v>F10</v>
          </cell>
          <cell r="E675" t="str">
            <v>F10</v>
          </cell>
          <cell r="F675" t="str">
            <v>F10</v>
          </cell>
          <cell r="G675" t="str">
            <v>F10</v>
          </cell>
        </row>
        <row r="678">
          <cell r="D678" t="str">
            <v>F10</v>
          </cell>
          <cell r="E678" t="str">
            <v>F10</v>
          </cell>
          <cell r="F678" t="str">
            <v>F10</v>
          </cell>
          <cell r="G678" t="str">
            <v>F10</v>
          </cell>
        </row>
        <row r="679">
          <cell r="D679" t="str">
            <v>F10</v>
          </cell>
          <cell r="E679" t="str">
            <v>F10</v>
          </cell>
          <cell r="F679" t="str">
            <v>F10</v>
          </cell>
          <cell r="G679" t="str">
            <v>F10</v>
          </cell>
        </row>
        <row r="680">
          <cell r="D680" t="str">
            <v>F10</v>
          </cell>
          <cell r="E680" t="str">
            <v>F10</v>
          </cell>
          <cell r="F680" t="str">
            <v>F10</v>
          </cell>
          <cell r="G680" t="str">
            <v>F10</v>
          </cell>
        </row>
        <row r="681">
          <cell r="D681" t="str">
            <v>F10</v>
          </cell>
          <cell r="E681" t="str">
            <v>F10</v>
          </cell>
          <cell r="F681" t="str">
            <v>F10</v>
          </cell>
          <cell r="G681" t="str">
            <v>F10</v>
          </cell>
        </row>
        <row r="684">
          <cell r="D684" t="str">
            <v>F10</v>
          </cell>
          <cell r="E684" t="str">
            <v>F10</v>
          </cell>
          <cell r="F684" t="str">
            <v>F10</v>
          </cell>
          <cell r="G684" t="str">
            <v>F10</v>
          </cell>
        </row>
        <row r="685">
          <cell r="D685" t="str">
            <v>F10</v>
          </cell>
          <cell r="E685" t="str">
            <v>F10</v>
          </cell>
          <cell r="F685" t="str">
            <v>F10</v>
          </cell>
          <cell r="G685" t="str">
            <v>F10</v>
          </cell>
        </row>
        <row r="688">
          <cell r="D688" t="str">
            <v>F10</v>
          </cell>
          <cell r="E688" t="str">
            <v>F10</v>
          </cell>
          <cell r="F688" t="str">
            <v>F10</v>
          </cell>
          <cell r="G688" t="str">
            <v>F10</v>
          </cell>
        </row>
        <row r="689">
          <cell r="D689" t="str">
            <v>F10</v>
          </cell>
          <cell r="E689" t="str">
            <v>F10</v>
          </cell>
          <cell r="F689" t="str">
            <v>F10</v>
          </cell>
          <cell r="G689" t="str">
            <v>F10</v>
          </cell>
        </row>
        <row r="690">
          <cell r="D690" t="str">
            <v>F10</v>
          </cell>
          <cell r="E690" t="str">
            <v>F10</v>
          </cell>
          <cell r="F690" t="str">
            <v>F10</v>
          </cell>
          <cell r="G690" t="str">
            <v>F10</v>
          </cell>
        </row>
        <row r="691">
          <cell r="D691" t="str">
            <v>F10</v>
          </cell>
          <cell r="E691" t="str">
            <v>F10</v>
          </cell>
          <cell r="F691" t="str">
            <v>F10</v>
          </cell>
          <cell r="G691" t="str">
            <v>F10</v>
          </cell>
        </row>
        <row r="694">
          <cell r="D694" t="str">
            <v>F10</v>
          </cell>
          <cell r="E694" t="str">
            <v>F10</v>
          </cell>
          <cell r="F694" t="str">
            <v>F10</v>
          </cell>
          <cell r="G694" t="str">
            <v>F10</v>
          </cell>
        </row>
        <row r="695">
          <cell r="D695" t="str">
            <v>F10</v>
          </cell>
          <cell r="E695" t="str">
            <v>F10</v>
          </cell>
          <cell r="F695" t="str">
            <v>F10</v>
          </cell>
          <cell r="G695" t="str">
            <v>F10</v>
          </cell>
        </row>
        <row r="696">
          <cell r="D696" t="str">
            <v>F10</v>
          </cell>
          <cell r="E696" t="str">
            <v>F10</v>
          </cell>
          <cell r="F696" t="str">
            <v>F10</v>
          </cell>
          <cell r="G696" t="str">
            <v>F10</v>
          </cell>
        </row>
        <row r="699">
          <cell r="D699" t="str">
            <v>F10</v>
          </cell>
          <cell r="E699" t="str">
            <v>F10</v>
          </cell>
          <cell r="F699" t="str">
            <v>F10</v>
          </cell>
          <cell r="G699" t="str">
            <v>F10</v>
          </cell>
        </row>
        <row r="700">
          <cell r="D700" t="str">
            <v>F10</v>
          </cell>
          <cell r="E700" t="str">
            <v>F10</v>
          </cell>
          <cell r="F700" t="str">
            <v>F10</v>
          </cell>
          <cell r="G700" t="str">
            <v>F10</v>
          </cell>
        </row>
        <row r="701">
          <cell r="D701" t="str">
            <v>F10</v>
          </cell>
          <cell r="E701" t="str">
            <v>F10</v>
          </cell>
          <cell r="F701" t="str">
            <v>F10</v>
          </cell>
          <cell r="G701" t="str">
            <v>F10</v>
          </cell>
        </row>
        <row r="702">
          <cell r="D702" t="str">
            <v>F10</v>
          </cell>
          <cell r="E702" t="str">
            <v>F10</v>
          </cell>
          <cell r="F702" t="str">
            <v>F10</v>
          </cell>
          <cell r="G702" t="str">
            <v>F10</v>
          </cell>
        </row>
        <row r="705">
          <cell r="D705" t="str">
            <v>F10</v>
          </cell>
          <cell r="E705" t="str">
            <v>F10</v>
          </cell>
          <cell r="F705" t="str">
            <v>F10</v>
          </cell>
          <cell r="G705" t="str">
            <v>F10</v>
          </cell>
        </row>
        <row r="706">
          <cell r="D706" t="str">
            <v>F10</v>
          </cell>
          <cell r="E706" t="str">
            <v>F10</v>
          </cell>
          <cell r="F706" t="str">
            <v>F10</v>
          </cell>
          <cell r="G706" t="str">
            <v>F10</v>
          </cell>
        </row>
        <row r="708">
          <cell r="D708" t="str">
            <v>F10</v>
          </cell>
          <cell r="E708" t="str">
            <v>F10</v>
          </cell>
          <cell r="F708" t="str">
            <v>F10</v>
          </cell>
          <cell r="G708" t="str">
            <v>F10</v>
          </cell>
        </row>
        <row r="713">
          <cell r="D713" t="str">
            <v>F10</v>
          </cell>
          <cell r="E713" t="str">
            <v>F10</v>
          </cell>
          <cell r="F713" t="str">
            <v>F10</v>
          </cell>
          <cell r="G713" t="str">
            <v>F10</v>
          </cell>
        </row>
        <row r="719">
          <cell r="D719" t="str">
            <v>F10</v>
          </cell>
          <cell r="E719" t="str">
            <v>F10</v>
          </cell>
          <cell r="F719" t="str">
            <v>F10</v>
          </cell>
          <cell r="G719" t="str">
            <v>F10</v>
          </cell>
        </row>
        <row r="720">
          <cell r="D720" t="str">
            <v>A</v>
          </cell>
          <cell r="E720" t="str">
            <v>A</v>
          </cell>
          <cell r="F720" t="str">
            <v>A</v>
          </cell>
          <cell r="G720" t="str">
            <v>A</v>
          </cell>
        </row>
        <row r="723">
          <cell r="D723" t="str">
            <v>F10</v>
          </cell>
          <cell r="E723" t="str">
            <v>F10</v>
          </cell>
          <cell r="F723" t="str">
            <v>F10</v>
          </cell>
          <cell r="G723" t="str">
            <v>F10</v>
          </cell>
        </row>
        <row r="724">
          <cell r="D724" t="str">
            <v>A</v>
          </cell>
          <cell r="E724" t="str">
            <v>A</v>
          </cell>
          <cell r="F724" t="str">
            <v>A</v>
          </cell>
          <cell r="G724" t="str">
            <v>A</v>
          </cell>
        </row>
        <row r="727">
          <cell r="D727" t="str">
            <v>F10</v>
          </cell>
          <cell r="E727" t="str">
            <v>F10</v>
          </cell>
          <cell r="F727" t="str">
            <v>F10</v>
          </cell>
          <cell r="G727" t="str">
            <v>F10</v>
          </cell>
        </row>
        <row r="728">
          <cell r="D728" t="str">
            <v>A</v>
          </cell>
          <cell r="E728" t="str">
            <v>A</v>
          </cell>
          <cell r="F728" t="str">
            <v>A</v>
          </cell>
          <cell r="G728" t="str">
            <v>A</v>
          </cell>
        </row>
        <row r="731">
          <cell r="D731" t="str">
            <v>F10</v>
          </cell>
          <cell r="E731" t="str">
            <v>F10</v>
          </cell>
          <cell r="F731" t="str">
            <v>F10</v>
          </cell>
          <cell r="G731" t="str">
            <v>F10</v>
          </cell>
        </row>
        <row r="732">
          <cell r="D732" t="str">
            <v>A</v>
          </cell>
          <cell r="E732" t="str">
            <v>A</v>
          </cell>
          <cell r="F732" t="str">
            <v>A</v>
          </cell>
          <cell r="G732" t="str">
            <v>A</v>
          </cell>
        </row>
        <row r="735">
          <cell r="D735" t="str">
            <v>F10</v>
          </cell>
          <cell r="E735" t="str">
            <v>F10</v>
          </cell>
          <cell r="F735" t="str">
            <v>F10</v>
          </cell>
          <cell r="G735" t="str">
            <v>F10</v>
          </cell>
        </row>
        <row r="736">
          <cell r="D736" t="str">
            <v>A</v>
          </cell>
          <cell r="E736" t="str">
            <v>A</v>
          </cell>
          <cell r="F736" t="str">
            <v>A</v>
          </cell>
          <cell r="G736" t="str">
            <v>A</v>
          </cell>
        </row>
        <row r="739">
          <cell r="D739" t="str">
            <v>F10</v>
          </cell>
          <cell r="E739" t="str">
            <v>F10</v>
          </cell>
          <cell r="F739" t="str">
            <v>F10</v>
          </cell>
          <cell r="G739" t="str">
            <v>F10</v>
          </cell>
        </row>
        <row r="740">
          <cell r="D740" t="str">
            <v>A</v>
          </cell>
          <cell r="E740" t="str">
            <v>A</v>
          </cell>
          <cell r="F740" t="str">
            <v>A</v>
          </cell>
          <cell r="G740" t="str">
            <v>A</v>
          </cell>
        </row>
        <row r="743">
          <cell r="D743" t="str">
            <v>F10</v>
          </cell>
          <cell r="E743" t="str">
            <v>F10</v>
          </cell>
          <cell r="F743" t="str">
            <v>F10</v>
          </cell>
          <cell r="G743" t="str">
            <v>F10</v>
          </cell>
        </row>
        <row r="744">
          <cell r="D744" t="str">
            <v>A</v>
          </cell>
          <cell r="E744" t="str">
            <v>A</v>
          </cell>
          <cell r="F744" t="str">
            <v>A</v>
          </cell>
          <cell r="G744" t="str">
            <v>A</v>
          </cell>
        </row>
        <row r="747">
          <cell r="D747" t="str">
            <v>F10</v>
          </cell>
          <cell r="E747" t="str">
            <v>F10</v>
          </cell>
          <cell r="F747" t="str">
            <v>F10</v>
          </cell>
          <cell r="G747" t="str">
            <v>F10</v>
          </cell>
        </row>
        <row r="748">
          <cell r="D748" t="str">
            <v>A</v>
          </cell>
          <cell r="E748" t="str">
            <v>A</v>
          </cell>
          <cell r="F748" t="str">
            <v>A</v>
          </cell>
          <cell r="G748" t="str">
            <v>A</v>
          </cell>
        </row>
        <row r="751">
          <cell r="D751" t="str">
            <v>F10</v>
          </cell>
          <cell r="E751" t="str">
            <v>F10</v>
          </cell>
          <cell r="F751" t="str">
            <v>F10</v>
          </cell>
          <cell r="G751" t="str">
            <v>F10</v>
          </cell>
        </row>
        <row r="752">
          <cell r="D752" t="str">
            <v>A</v>
          </cell>
          <cell r="E752" t="str">
            <v>A</v>
          </cell>
          <cell r="F752" t="str">
            <v>A</v>
          </cell>
          <cell r="G752" t="str">
            <v>A</v>
          </cell>
        </row>
        <row r="755">
          <cell r="D755" t="str">
            <v>F10</v>
          </cell>
          <cell r="E755" t="str">
            <v>F10</v>
          </cell>
          <cell r="F755" t="str">
            <v>F10</v>
          </cell>
          <cell r="G755" t="str">
            <v>F10</v>
          </cell>
        </row>
        <row r="756">
          <cell r="D756" t="str">
            <v>F10</v>
          </cell>
          <cell r="E756" t="str">
            <v>F10</v>
          </cell>
          <cell r="F756" t="str">
            <v>F10</v>
          </cell>
          <cell r="G756" t="str">
            <v>F10</v>
          </cell>
        </row>
        <row r="760">
          <cell r="D760" t="str">
            <v>C</v>
          </cell>
          <cell r="E760" t="str">
            <v>C</v>
          </cell>
          <cell r="F760" t="str">
            <v>C</v>
          </cell>
          <cell r="G760" t="str">
            <v>C</v>
          </cell>
        </row>
        <row r="761">
          <cell r="D761" t="str">
            <v>COS
Factor</v>
          </cell>
          <cell r="E761" t="str">
            <v>COS
Factor</v>
          </cell>
          <cell r="F761" t="str">
            <v>COS
Factor</v>
          </cell>
          <cell r="G761" t="str">
            <v>COS
Factor</v>
          </cell>
        </row>
        <row r="764">
          <cell r="D764" t="str">
            <v>F26</v>
          </cell>
          <cell r="E764" t="str">
            <v>F20</v>
          </cell>
          <cell r="F764" t="str">
            <v>F20</v>
          </cell>
          <cell r="G764" t="str">
            <v>F20</v>
          </cell>
        </row>
        <row r="765">
          <cell r="D765" t="str">
            <v>A</v>
          </cell>
          <cell r="E765" t="str">
            <v>A</v>
          </cell>
          <cell r="F765" t="str">
            <v>A</v>
          </cell>
          <cell r="G765" t="str">
            <v>A</v>
          </cell>
        </row>
        <row r="768">
          <cell r="D768" t="str">
            <v>F26</v>
          </cell>
          <cell r="E768" t="str">
            <v>F20</v>
          </cell>
          <cell r="F768" t="str">
            <v>F20</v>
          </cell>
          <cell r="G768" t="str">
            <v>F20</v>
          </cell>
        </row>
        <row r="769">
          <cell r="D769" t="str">
            <v>A</v>
          </cell>
          <cell r="E769" t="str">
            <v>A</v>
          </cell>
          <cell r="F769" t="str">
            <v>A</v>
          </cell>
          <cell r="G769" t="str">
            <v>A</v>
          </cell>
        </row>
        <row r="772">
          <cell r="D772" t="str">
            <v>F26</v>
          </cell>
          <cell r="E772" t="str">
            <v>F20</v>
          </cell>
          <cell r="F772" t="str">
            <v>F20</v>
          </cell>
          <cell r="G772" t="str">
            <v>F20</v>
          </cell>
        </row>
        <row r="773">
          <cell r="D773" t="str">
            <v>A</v>
          </cell>
          <cell r="E773" t="str">
            <v>A</v>
          </cell>
          <cell r="F773" t="str">
            <v>A</v>
          </cell>
          <cell r="G773" t="str">
            <v>A</v>
          </cell>
        </row>
        <row r="776">
          <cell r="D776" t="str">
            <v>F26</v>
          </cell>
          <cell r="E776" t="str">
            <v>F20</v>
          </cell>
          <cell r="F776" t="str">
            <v>F20</v>
          </cell>
          <cell r="G776" t="str">
            <v>F20</v>
          </cell>
        </row>
        <row r="777">
          <cell r="D777" t="str">
            <v>F22</v>
          </cell>
          <cell r="E777" t="str">
            <v>F22</v>
          </cell>
          <cell r="F777" t="str">
            <v>F22</v>
          </cell>
          <cell r="G777" t="str">
            <v>F22</v>
          </cell>
        </row>
        <row r="778">
          <cell r="D778" t="str">
            <v>A</v>
          </cell>
          <cell r="E778" t="str">
            <v>A</v>
          </cell>
          <cell r="F778" t="str">
            <v>A</v>
          </cell>
          <cell r="G778" t="str">
            <v>A</v>
          </cell>
        </row>
        <row r="781">
          <cell r="D781" t="str">
            <v>F26</v>
          </cell>
          <cell r="E781" t="str">
            <v>F20</v>
          </cell>
          <cell r="F781" t="str">
            <v>F20</v>
          </cell>
          <cell r="G781" t="str">
            <v>F20</v>
          </cell>
        </row>
        <row r="782">
          <cell r="D782" t="str">
            <v>F22</v>
          </cell>
          <cell r="E782" t="str">
            <v>F22</v>
          </cell>
          <cell r="F782" t="str">
            <v>F22</v>
          </cell>
          <cell r="G782" t="str">
            <v>F22</v>
          </cell>
        </row>
        <row r="783">
          <cell r="D783" t="str">
            <v>A</v>
          </cell>
          <cell r="E783" t="str">
            <v>A</v>
          </cell>
          <cell r="F783" t="str">
            <v>A</v>
          </cell>
          <cell r="G783" t="str">
            <v>A</v>
          </cell>
        </row>
        <row r="786">
          <cell r="D786" t="str">
            <v>F26</v>
          </cell>
          <cell r="E786" t="str">
            <v>F20</v>
          </cell>
          <cell r="F786" t="str">
            <v>F20</v>
          </cell>
          <cell r="G786" t="str">
            <v>F20</v>
          </cell>
        </row>
        <row r="787">
          <cell r="D787" t="str">
            <v>F22</v>
          </cell>
          <cell r="E787" t="str">
            <v>F22</v>
          </cell>
          <cell r="F787" t="str">
            <v>F22</v>
          </cell>
          <cell r="G787" t="str">
            <v>F22</v>
          </cell>
        </row>
        <row r="788">
          <cell r="D788" t="str">
            <v>A</v>
          </cell>
          <cell r="E788" t="str">
            <v>A</v>
          </cell>
          <cell r="F788" t="str">
            <v>A</v>
          </cell>
          <cell r="G788" t="str">
            <v>A</v>
          </cell>
        </row>
        <row r="791">
          <cell r="D791" t="str">
            <v>F26</v>
          </cell>
          <cell r="E791" t="str">
            <v>F20</v>
          </cell>
          <cell r="F791" t="str">
            <v>F20</v>
          </cell>
          <cell r="G791" t="str">
            <v>F20</v>
          </cell>
        </row>
        <row r="792">
          <cell r="D792" t="str">
            <v>F22</v>
          </cell>
          <cell r="E792" t="str">
            <v>F22</v>
          </cell>
          <cell r="F792" t="str">
            <v>F22</v>
          </cell>
          <cell r="G792" t="str">
            <v>F22</v>
          </cell>
        </row>
        <row r="793">
          <cell r="D793" t="str">
            <v>A</v>
          </cell>
          <cell r="E793" t="str">
            <v>A</v>
          </cell>
          <cell r="F793" t="str">
            <v>A</v>
          </cell>
          <cell r="G793" t="str">
            <v>A</v>
          </cell>
        </row>
        <row r="796">
          <cell r="D796" t="str">
            <v>F21</v>
          </cell>
          <cell r="E796" t="str">
            <v>F21</v>
          </cell>
          <cell r="F796" t="str">
            <v>F21</v>
          </cell>
          <cell r="G796" t="str">
            <v>F21</v>
          </cell>
        </row>
        <row r="797">
          <cell r="D797" t="str">
            <v>A</v>
          </cell>
          <cell r="E797" t="str">
            <v>A</v>
          </cell>
          <cell r="F797" t="str">
            <v>A</v>
          </cell>
          <cell r="G797" t="str">
            <v>A</v>
          </cell>
        </row>
        <row r="800">
          <cell r="D800" t="str">
            <v>F70</v>
          </cell>
          <cell r="E800" t="str">
            <v>F70</v>
          </cell>
          <cell r="F800" t="str">
            <v>F70</v>
          </cell>
          <cell r="G800" t="str">
            <v>F70</v>
          </cell>
        </row>
        <row r="801">
          <cell r="D801" t="str">
            <v>A</v>
          </cell>
          <cell r="E801" t="str">
            <v>A</v>
          </cell>
          <cell r="F801" t="str">
            <v>A</v>
          </cell>
          <cell r="G801" t="str">
            <v>A</v>
          </cell>
        </row>
        <row r="804">
          <cell r="D804" t="str">
            <v>F60</v>
          </cell>
          <cell r="E804" t="str">
            <v>F60</v>
          </cell>
          <cell r="F804" t="str">
            <v>F60</v>
          </cell>
          <cell r="G804" t="str">
            <v>F60</v>
          </cell>
        </row>
        <row r="805">
          <cell r="D805" t="str">
            <v>A</v>
          </cell>
          <cell r="E805" t="str">
            <v>A</v>
          </cell>
          <cell r="F805" t="str">
            <v>A</v>
          </cell>
          <cell r="G805" t="str">
            <v>A</v>
          </cell>
        </row>
        <row r="808">
          <cell r="D808" t="str">
            <v>F20</v>
          </cell>
          <cell r="E808" t="str">
            <v>F20</v>
          </cell>
          <cell r="F808" t="str">
            <v>F20</v>
          </cell>
          <cell r="G808" t="str">
            <v>F20</v>
          </cell>
        </row>
        <row r="809">
          <cell r="D809" t="str">
            <v>F22</v>
          </cell>
          <cell r="E809" t="str">
            <v>F22</v>
          </cell>
          <cell r="F809" t="str">
            <v>F22</v>
          </cell>
          <cell r="G809" t="str">
            <v>F22</v>
          </cell>
        </row>
        <row r="810">
          <cell r="D810" t="str">
            <v>A</v>
          </cell>
          <cell r="E810" t="str">
            <v>A</v>
          </cell>
          <cell r="F810" t="str">
            <v>A</v>
          </cell>
          <cell r="G810" t="str">
            <v>A</v>
          </cell>
        </row>
        <row r="813">
          <cell r="D813" t="str">
            <v>F20</v>
          </cell>
          <cell r="E813" t="str">
            <v>F20</v>
          </cell>
          <cell r="F813" t="str">
            <v>F20</v>
          </cell>
          <cell r="G813" t="str">
            <v>F20</v>
          </cell>
        </row>
        <row r="814">
          <cell r="D814" t="str">
            <v>F22</v>
          </cell>
          <cell r="E814" t="str">
            <v>F22</v>
          </cell>
          <cell r="F814" t="str">
            <v>F22</v>
          </cell>
          <cell r="G814" t="str">
            <v>F22</v>
          </cell>
        </row>
        <row r="815">
          <cell r="D815" t="str">
            <v>A</v>
          </cell>
          <cell r="E815" t="str">
            <v>A</v>
          </cell>
          <cell r="F815" t="str">
            <v>A</v>
          </cell>
          <cell r="G815" t="str">
            <v>A</v>
          </cell>
        </row>
        <row r="818">
          <cell r="D818" t="str">
            <v>A</v>
          </cell>
          <cell r="E818" t="str">
            <v>A</v>
          </cell>
          <cell r="F818" t="str">
            <v>A</v>
          </cell>
          <cell r="G818" t="str">
            <v>A</v>
          </cell>
        </row>
        <row r="821">
          <cell r="D821" t="str">
            <v>F22</v>
          </cell>
          <cell r="E821" t="str">
            <v>F22</v>
          </cell>
          <cell r="F821" t="str">
            <v>F22</v>
          </cell>
          <cell r="G821" t="str">
            <v>F22</v>
          </cell>
        </row>
        <row r="822">
          <cell r="D822" t="str">
            <v>F20</v>
          </cell>
          <cell r="E822" t="str">
            <v>F20</v>
          </cell>
          <cell r="F822" t="str">
            <v>F20</v>
          </cell>
          <cell r="G822" t="str">
            <v>F20</v>
          </cell>
        </row>
        <row r="827">
          <cell r="D827" t="str">
            <v>C</v>
          </cell>
          <cell r="E827" t="str">
            <v>C</v>
          </cell>
          <cell r="F827" t="str">
            <v>C</v>
          </cell>
          <cell r="G827" t="str">
            <v>C</v>
          </cell>
        </row>
        <row r="828">
          <cell r="D828" t="str">
            <v>COS
Factor</v>
          </cell>
          <cell r="E828" t="str">
            <v>COS
Factor</v>
          </cell>
          <cell r="F828" t="str">
            <v>COS
Factor</v>
          </cell>
          <cell r="G828" t="str">
            <v>COS
Factor</v>
          </cell>
        </row>
        <row r="830">
          <cell r="D830" t="str">
            <v>F107x</v>
          </cell>
          <cell r="E830" t="str">
            <v>F107x</v>
          </cell>
          <cell r="F830" t="str">
            <v>F107x</v>
          </cell>
          <cell r="G830" t="str">
            <v>F107x</v>
          </cell>
        </row>
        <row r="831">
          <cell r="D831" t="str">
            <v>F42</v>
          </cell>
          <cell r="E831" t="str">
            <v>F42</v>
          </cell>
          <cell r="F831" t="str">
            <v>F42</v>
          </cell>
          <cell r="G831" t="str">
            <v>F42</v>
          </cell>
        </row>
        <row r="832">
          <cell r="D832" t="str">
            <v>F105x</v>
          </cell>
          <cell r="E832" t="str">
            <v>F105x</v>
          </cell>
          <cell r="F832" t="str">
            <v>F105x</v>
          </cell>
          <cell r="G832" t="str">
            <v>F105x</v>
          </cell>
        </row>
        <row r="833">
          <cell r="D833" t="str">
            <v>F105x</v>
          </cell>
          <cell r="E833" t="str">
            <v>F105x</v>
          </cell>
          <cell r="F833" t="str">
            <v>F105x</v>
          </cell>
          <cell r="G833" t="str">
            <v>F105x</v>
          </cell>
        </row>
        <row r="834">
          <cell r="D834" t="str">
            <v>F102x</v>
          </cell>
          <cell r="E834" t="str">
            <v>F102x</v>
          </cell>
          <cell r="F834" t="str">
            <v>F102x</v>
          </cell>
          <cell r="G834" t="str">
            <v>F102x</v>
          </cell>
        </row>
        <row r="838">
          <cell r="D838" t="str">
            <v>F107x</v>
          </cell>
          <cell r="E838" t="str">
            <v>F107x</v>
          </cell>
          <cell r="F838" t="str">
            <v>F107x</v>
          </cell>
          <cell r="G838" t="str">
            <v>F107x</v>
          </cell>
        </row>
        <row r="839">
          <cell r="D839" t="str">
            <v>F105x</v>
          </cell>
          <cell r="E839" t="str">
            <v>F105x</v>
          </cell>
          <cell r="F839" t="str">
            <v>F105x</v>
          </cell>
          <cell r="G839" t="str">
            <v>F105x</v>
          </cell>
        </row>
        <row r="840">
          <cell r="D840" t="str">
            <v>F105x</v>
          </cell>
          <cell r="E840" t="str">
            <v>F105x</v>
          </cell>
          <cell r="F840" t="str">
            <v>F105x</v>
          </cell>
          <cell r="G840" t="str">
            <v>F105x</v>
          </cell>
        </row>
        <row r="841">
          <cell r="D841" t="str">
            <v>F102x</v>
          </cell>
          <cell r="E841" t="str">
            <v>F102x</v>
          </cell>
          <cell r="F841" t="str">
            <v>F102x</v>
          </cell>
          <cell r="G841" t="str">
            <v>F102x</v>
          </cell>
        </row>
        <row r="842">
          <cell r="D842" t="str">
            <v>F42</v>
          </cell>
          <cell r="E842" t="str">
            <v>F42</v>
          </cell>
          <cell r="F842" t="str">
            <v>F42</v>
          </cell>
          <cell r="G842" t="str">
            <v>F42</v>
          </cell>
        </row>
        <row r="843">
          <cell r="D843" t="str">
            <v>F102x</v>
          </cell>
          <cell r="E843" t="str">
            <v>F102x</v>
          </cell>
          <cell r="F843" t="str">
            <v>F102x</v>
          </cell>
          <cell r="G843" t="str">
            <v>F102x</v>
          </cell>
        </row>
        <row r="844">
          <cell r="D844" t="str">
            <v>F102x</v>
          </cell>
          <cell r="E844" t="str">
            <v>F102x</v>
          </cell>
          <cell r="F844" t="str">
            <v>F102x</v>
          </cell>
          <cell r="G844" t="str">
            <v>F102x</v>
          </cell>
        </row>
        <row r="849">
          <cell r="D849" t="str">
            <v>F107x</v>
          </cell>
          <cell r="E849" t="str">
            <v>F107x</v>
          </cell>
          <cell r="F849" t="str">
            <v>F107x</v>
          </cell>
          <cell r="G849" t="str">
            <v>F107x</v>
          </cell>
        </row>
        <row r="850">
          <cell r="D850" t="str">
            <v>F105x</v>
          </cell>
          <cell r="E850" t="str">
            <v>F105x</v>
          </cell>
          <cell r="F850" t="str">
            <v>F105x</v>
          </cell>
          <cell r="G850" t="str">
            <v>F105x</v>
          </cell>
        </row>
        <row r="851">
          <cell r="D851" t="str">
            <v>F105x</v>
          </cell>
          <cell r="E851" t="str">
            <v>F105x</v>
          </cell>
          <cell r="F851" t="str">
            <v>F105x</v>
          </cell>
          <cell r="G851" t="str">
            <v>F105x</v>
          </cell>
        </row>
        <row r="852">
          <cell r="D852" t="str">
            <v>F42</v>
          </cell>
          <cell r="E852" t="str">
            <v>F42</v>
          </cell>
          <cell r="F852" t="str">
            <v>F42</v>
          </cell>
          <cell r="G852" t="str">
            <v>F42</v>
          </cell>
        </row>
        <row r="853">
          <cell r="D853" t="str">
            <v>F105x</v>
          </cell>
          <cell r="E853" t="str">
            <v>F105x</v>
          </cell>
          <cell r="F853" t="str">
            <v>F105x</v>
          </cell>
          <cell r="G853" t="str">
            <v>F105x</v>
          </cell>
        </row>
        <row r="854">
          <cell r="D854" t="str">
            <v>F30</v>
          </cell>
          <cell r="E854" t="str">
            <v>F30</v>
          </cell>
          <cell r="F854" t="str">
            <v>F30</v>
          </cell>
          <cell r="G854" t="str">
            <v>F30</v>
          </cell>
        </row>
        <row r="855">
          <cell r="D855" t="str">
            <v>F102x</v>
          </cell>
          <cell r="E855" t="str">
            <v>F102x</v>
          </cell>
          <cell r="F855" t="str">
            <v>F102x</v>
          </cell>
          <cell r="G855" t="str">
            <v>F102x</v>
          </cell>
        </row>
        <row r="856">
          <cell r="D856" t="str">
            <v>F102x</v>
          </cell>
          <cell r="E856" t="str">
            <v>F102x</v>
          </cell>
          <cell r="F856" t="str">
            <v>F102x</v>
          </cell>
          <cell r="G856" t="str">
            <v>F102x</v>
          </cell>
        </row>
        <row r="857">
          <cell r="D857" t="str">
            <v>F10</v>
          </cell>
          <cell r="E857" t="str">
            <v>F10</v>
          </cell>
          <cell r="F857" t="str">
            <v>F105x</v>
          </cell>
          <cell r="G857" t="str">
            <v>F10</v>
          </cell>
        </row>
        <row r="861">
          <cell r="D861" t="str">
            <v>F107x</v>
          </cell>
          <cell r="E861" t="str">
            <v>F107x</v>
          </cell>
          <cell r="F861" t="str">
            <v>F107x</v>
          </cell>
          <cell r="G861" t="str">
            <v>F107x</v>
          </cell>
        </row>
        <row r="862">
          <cell r="D862" t="str">
            <v>F102x</v>
          </cell>
          <cell r="E862" t="str">
            <v>F102x</v>
          </cell>
          <cell r="F862" t="str">
            <v>F102x</v>
          </cell>
          <cell r="G862" t="str">
            <v>F102x</v>
          </cell>
        </row>
        <row r="863">
          <cell r="D863" t="str">
            <v>F105x</v>
          </cell>
          <cell r="E863" t="str">
            <v>F105x</v>
          </cell>
          <cell r="F863" t="str">
            <v>F105x</v>
          </cell>
          <cell r="G863" t="str">
            <v>F105x</v>
          </cell>
        </row>
        <row r="864">
          <cell r="D864" t="str">
            <v>F42</v>
          </cell>
          <cell r="E864" t="str">
            <v>F42</v>
          </cell>
          <cell r="F864" t="str">
            <v>F42</v>
          </cell>
          <cell r="G864" t="str">
            <v>F42</v>
          </cell>
        </row>
        <row r="865">
          <cell r="D865" t="str">
            <v>F105x</v>
          </cell>
          <cell r="E865" t="str">
            <v>F105x</v>
          </cell>
          <cell r="F865" t="str">
            <v>F105x</v>
          </cell>
          <cell r="G865" t="str">
            <v>F105x</v>
          </cell>
        </row>
        <row r="866">
          <cell r="D866" t="str">
            <v>F30</v>
          </cell>
          <cell r="E866" t="str">
            <v>F30</v>
          </cell>
          <cell r="F866" t="str">
            <v>F30</v>
          </cell>
          <cell r="G866" t="str">
            <v>F30</v>
          </cell>
        </row>
        <row r="867">
          <cell r="D867" t="str">
            <v>F105x</v>
          </cell>
          <cell r="E867" t="str">
            <v>F105x</v>
          </cell>
          <cell r="F867" t="str">
            <v>F105x</v>
          </cell>
          <cell r="G867" t="str">
            <v>F105x</v>
          </cell>
        </row>
        <row r="868">
          <cell r="D868" t="str">
            <v>F105x</v>
          </cell>
          <cell r="E868" t="str">
            <v>F105x</v>
          </cell>
          <cell r="F868" t="str">
            <v>F105x</v>
          </cell>
          <cell r="G868" t="str">
            <v>F105x</v>
          </cell>
        </row>
        <row r="869">
          <cell r="D869" t="str">
            <v>F105x</v>
          </cell>
          <cell r="E869" t="str">
            <v>F105x</v>
          </cell>
          <cell r="F869" t="str">
            <v>F105x</v>
          </cell>
          <cell r="G869" t="str">
            <v>F105x</v>
          </cell>
        </row>
        <row r="873">
          <cell r="D873" t="str">
            <v>F107x</v>
          </cell>
          <cell r="E873" t="str">
            <v>F107x</v>
          </cell>
          <cell r="F873" t="str">
            <v>F107x</v>
          </cell>
          <cell r="G873" t="str">
            <v>F107x</v>
          </cell>
        </row>
        <row r="874">
          <cell r="D874" t="str">
            <v>F105x</v>
          </cell>
          <cell r="E874" t="str">
            <v>F105x</v>
          </cell>
          <cell r="F874" t="str">
            <v>F105x</v>
          </cell>
          <cell r="G874" t="str">
            <v>F105x</v>
          </cell>
        </row>
        <row r="875">
          <cell r="D875" t="str">
            <v>F105x</v>
          </cell>
          <cell r="E875" t="str">
            <v>F105x</v>
          </cell>
          <cell r="F875" t="str">
            <v>F105x</v>
          </cell>
          <cell r="G875" t="str">
            <v>F105x</v>
          </cell>
        </row>
        <row r="876">
          <cell r="D876" t="str">
            <v>F102x</v>
          </cell>
          <cell r="E876" t="str">
            <v>F102x</v>
          </cell>
          <cell r="F876" t="str">
            <v>F102x</v>
          </cell>
          <cell r="G876" t="str">
            <v>F102x</v>
          </cell>
        </row>
        <row r="877">
          <cell r="D877" t="str">
            <v>F105x</v>
          </cell>
          <cell r="E877" t="str">
            <v>F105x</v>
          </cell>
          <cell r="F877" t="str">
            <v>F105x</v>
          </cell>
          <cell r="G877" t="str">
            <v>F105x</v>
          </cell>
        </row>
        <row r="878">
          <cell r="D878" t="str">
            <v>F105x</v>
          </cell>
          <cell r="E878" t="str">
            <v>F105x</v>
          </cell>
          <cell r="F878" t="str">
            <v>F105x</v>
          </cell>
          <cell r="G878" t="str">
            <v>F105x</v>
          </cell>
        </row>
        <row r="882">
          <cell r="D882" t="str">
            <v>F107x</v>
          </cell>
          <cell r="E882" t="str">
            <v>F107x</v>
          </cell>
          <cell r="F882" t="str">
            <v>F107x</v>
          </cell>
          <cell r="G882" t="str">
            <v>F107x</v>
          </cell>
        </row>
        <row r="883">
          <cell r="D883" t="str">
            <v>F105x</v>
          </cell>
          <cell r="E883" t="str">
            <v>F105x</v>
          </cell>
          <cell r="F883" t="str">
            <v>F105x</v>
          </cell>
          <cell r="G883" t="str">
            <v>F105x</v>
          </cell>
        </row>
        <row r="884">
          <cell r="D884" t="str">
            <v>F105x</v>
          </cell>
          <cell r="E884" t="str">
            <v>F105x</v>
          </cell>
          <cell r="F884" t="str">
            <v>F105x</v>
          </cell>
          <cell r="G884" t="str">
            <v>F105x</v>
          </cell>
        </row>
        <row r="885">
          <cell r="D885" t="str">
            <v>F102x</v>
          </cell>
          <cell r="E885" t="str">
            <v>F102x</v>
          </cell>
          <cell r="F885" t="str">
            <v>F102x</v>
          </cell>
          <cell r="G885" t="str">
            <v>F102x</v>
          </cell>
        </row>
        <row r="886">
          <cell r="D886" t="str">
            <v>F30</v>
          </cell>
          <cell r="E886" t="str">
            <v>F30</v>
          </cell>
          <cell r="F886" t="str">
            <v>F30</v>
          </cell>
          <cell r="G886" t="str">
            <v>F30</v>
          </cell>
        </row>
        <row r="887">
          <cell r="D887" t="str">
            <v>F105x</v>
          </cell>
          <cell r="E887" t="str">
            <v>F105x</v>
          </cell>
          <cell r="F887" t="str">
            <v>F105x</v>
          </cell>
          <cell r="G887" t="str">
            <v>F105x</v>
          </cell>
        </row>
        <row r="888">
          <cell r="D888" t="str">
            <v>F105x</v>
          </cell>
          <cell r="E888" t="str">
            <v>F105x</v>
          </cell>
          <cell r="F888" t="str">
            <v>F105x</v>
          </cell>
          <cell r="G888" t="str">
            <v>F105x</v>
          </cell>
        </row>
        <row r="889">
          <cell r="D889" t="str">
            <v>F105x</v>
          </cell>
          <cell r="E889" t="str">
            <v>F105x</v>
          </cell>
          <cell r="F889" t="str">
            <v>F105x</v>
          </cell>
          <cell r="G889" t="str">
            <v>F105x</v>
          </cell>
        </row>
        <row r="893">
          <cell r="D893" t="str">
            <v>F107x</v>
          </cell>
          <cell r="E893" t="str">
            <v>F107x</v>
          </cell>
          <cell r="F893" t="str">
            <v>F107x</v>
          </cell>
          <cell r="G893" t="str">
            <v>F107x</v>
          </cell>
        </row>
        <row r="894">
          <cell r="D894" t="str">
            <v>F105x</v>
          </cell>
          <cell r="E894" t="str">
            <v>F105x</v>
          </cell>
          <cell r="F894" t="str">
            <v>F105x</v>
          </cell>
          <cell r="G894" t="str">
            <v>F105x</v>
          </cell>
        </row>
        <row r="895">
          <cell r="D895" t="str">
            <v>F105x</v>
          </cell>
          <cell r="E895" t="str">
            <v>F105x</v>
          </cell>
          <cell r="F895" t="str">
            <v>F105x</v>
          </cell>
          <cell r="G895" t="str">
            <v>F105x</v>
          </cell>
        </row>
        <row r="896">
          <cell r="D896" t="str">
            <v>F102x</v>
          </cell>
          <cell r="E896" t="str">
            <v>F102x</v>
          </cell>
          <cell r="F896" t="str">
            <v>F102x</v>
          </cell>
          <cell r="G896" t="str">
            <v>F102x</v>
          </cell>
        </row>
        <row r="897">
          <cell r="D897" t="str">
            <v>F30</v>
          </cell>
          <cell r="E897" t="str">
            <v>F30</v>
          </cell>
          <cell r="F897" t="str">
            <v>F30</v>
          </cell>
          <cell r="G897" t="str">
            <v>F30</v>
          </cell>
        </row>
        <row r="898">
          <cell r="D898" t="str">
            <v>F105x</v>
          </cell>
          <cell r="E898" t="str">
            <v>F105x</v>
          </cell>
          <cell r="F898" t="str">
            <v>F105x</v>
          </cell>
          <cell r="G898" t="str">
            <v>F105x</v>
          </cell>
        </row>
        <row r="899">
          <cell r="D899" t="str">
            <v>F105x</v>
          </cell>
          <cell r="E899" t="str">
            <v>F105x</v>
          </cell>
          <cell r="F899" t="str">
            <v>F105x</v>
          </cell>
          <cell r="G899" t="str">
            <v>F105x</v>
          </cell>
        </row>
        <row r="900">
          <cell r="D900" t="str">
            <v>F105x</v>
          </cell>
          <cell r="E900" t="str">
            <v>F105x</v>
          </cell>
          <cell r="F900" t="str">
            <v>F105x</v>
          </cell>
          <cell r="G900" t="str">
            <v>F105x</v>
          </cell>
        </row>
        <row r="904">
          <cell r="D904" t="str">
            <v>F107x</v>
          </cell>
          <cell r="E904" t="str">
            <v>F107x</v>
          </cell>
          <cell r="F904" t="str">
            <v>F107x</v>
          </cell>
          <cell r="G904" t="str">
            <v>F107x</v>
          </cell>
        </row>
        <row r="905">
          <cell r="D905" t="str">
            <v>F105x</v>
          </cell>
          <cell r="E905" t="str">
            <v>F105x</v>
          </cell>
          <cell r="F905" t="str">
            <v>F105x</v>
          </cell>
          <cell r="G905" t="str">
            <v>F105x</v>
          </cell>
        </row>
        <row r="906">
          <cell r="D906" t="str">
            <v>F105x</v>
          </cell>
          <cell r="E906" t="str">
            <v>F105x</v>
          </cell>
          <cell r="F906" t="str">
            <v>F105x</v>
          </cell>
          <cell r="G906" t="str">
            <v>F105x</v>
          </cell>
        </row>
        <row r="907">
          <cell r="D907" t="str">
            <v>F102x</v>
          </cell>
          <cell r="E907" t="str">
            <v>F102x</v>
          </cell>
          <cell r="F907" t="str">
            <v>F102x</v>
          </cell>
          <cell r="G907" t="str">
            <v>F102x</v>
          </cell>
        </row>
        <row r="908">
          <cell r="D908" t="str">
            <v>F105x</v>
          </cell>
          <cell r="E908" t="str">
            <v>F105x</v>
          </cell>
          <cell r="F908" t="str">
            <v>F105x</v>
          </cell>
          <cell r="G908" t="str">
            <v>F105x</v>
          </cell>
        </row>
        <row r="909">
          <cell r="D909" t="str">
            <v>F30</v>
          </cell>
          <cell r="E909" t="str">
            <v>F30</v>
          </cell>
          <cell r="F909" t="str">
            <v>F30</v>
          </cell>
          <cell r="G909" t="str">
            <v>F30</v>
          </cell>
        </row>
        <row r="910">
          <cell r="D910" t="str">
            <v>F105x</v>
          </cell>
          <cell r="E910" t="str">
            <v>F105x</v>
          </cell>
          <cell r="F910" t="str">
            <v>F105x</v>
          </cell>
          <cell r="G910" t="str">
            <v>F105x</v>
          </cell>
        </row>
        <row r="911">
          <cell r="D911" t="str">
            <v>F105x</v>
          </cell>
          <cell r="E911" t="str">
            <v>F105x</v>
          </cell>
          <cell r="F911" t="str">
            <v>F105x</v>
          </cell>
          <cell r="G911" t="str">
            <v>F105x</v>
          </cell>
        </row>
        <row r="915">
          <cell r="D915" t="str">
            <v>F107x</v>
          </cell>
          <cell r="E915" t="str">
            <v>F107x</v>
          </cell>
          <cell r="F915" t="str">
            <v>F107x</v>
          </cell>
          <cell r="G915" t="str">
            <v>F107x</v>
          </cell>
        </row>
        <row r="916">
          <cell r="D916" t="str">
            <v>F105x</v>
          </cell>
          <cell r="E916" t="str">
            <v>F105x</v>
          </cell>
          <cell r="F916" t="str">
            <v>F105x</v>
          </cell>
          <cell r="G916" t="str">
            <v>F105x</v>
          </cell>
        </row>
        <row r="917">
          <cell r="D917" t="str">
            <v>F105x</v>
          </cell>
          <cell r="E917" t="str">
            <v>F105x</v>
          </cell>
          <cell r="F917" t="str">
            <v>F105x</v>
          </cell>
          <cell r="G917" t="str">
            <v>F105x</v>
          </cell>
        </row>
        <row r="918">
          <cell r="D918" t="str">
            <v>F102x</v>
          </cell>
          <cell r="E918" t="str">
            <v>F102x</v>
          </cell>
          <cell r="F918" t="str">
            <v>F102x</v>
          </cell>
          <cell r="G918" t="str">
            <v>F102x</v>
          </cell>
        </row>
        <row r="919">
          <cell r="D919" t="str">
            <v>F42</v>
          </cell>
          <cell r="E919" t="str">
            <v>F42</v>
          </cell>
          <cell r="F919" t="str">
            <v>F42</v>
          </cell>
          <cell r="G919" t="str">
            <v>F42</v>
          </cell>
        </row>
        <row r="920">
          <cell r="D920" t="str">
            <v>F105x</v>
          </cell>
          <cell r="E920" t="str">
            <v>F105x</v>
          </cell>
          <cell r="F920" t="str">
            <v>F105x</v>
          </cell>
          <cell r="G920" t="str">
            <v>F105x</v>
          </cell>
        </row>
        <row r="921">
          <cell r="D921" t="str">
            <v>F30</v>
          </cell>
          <cell r="E921" t="str">
            <v>F30</v>
          </cell>
          <cell r="F921" t="str">
            <v>F30</v>
          </cell>
          <cell r="G921" t="str">
            <v>F30</v>
          </cell>
        </row>
        <row r="922">
          <cell r="D922" t="str">
            <v>F105x</v>
          </cell>
          <cell r="E922" t="str">
            <v>F105x</v>
          </cell>
          <cell r="F922" t="str">
            <v>F105x</v>
          </cell>
          <cell r="G922" t="str">
            <v>F105x</v>
          </cell>
        </row>
        <row r="923">
          <cell r="D923" t="str">
            <v>F105x</v>
          </cell>
          <cell r="E923" t="str">
            <v>F105x</v>
          </cell>
          <cell r="F923" t="str">
            <v>F105x</v>
          </cell>
          <cell r="G923" t="str">
            <v>F105x</v>
          </cell>
        </row>
        <row r="928">
          <cell r="D928" t="str">
            <v>C</v>
          </cell>
          <cell r="E928" t="str">
            <v>C</v>
          </cell>
          <cell r="F928" t="str">
            <v>C</v>
          </cell>
          <cell r="G928" t="str">
            <v>C</v>
          </cell>
        </row>
        <row r="929">
          <cell r="D929" t="str">
            <v>COS
Factor</v>
          </cell>
          <cell r="E929" t="str">
            <v>COS
Factor</v>
          </cell>
          <cell r="F929" t="str">
            <v>COS
Factor</v>
          </cell>
          <cell r="G929" t="str">
            <v>COS
Factor</v>
          </cell>
        </row>
        <row r="931">
          <cell r="D931" t="str">
            <v>F107x</v>
          </cell>
          <cell r="E931" t="str">
            <v>F107x</v>
          </cell>
          <cell r="F931" t="str">
            <v>F107x</v>
          </cell>
          <cell r="G931" t="str">
            <v>F107x</v>
          </cell>
        </row>
        <row r="932">
          <cell r="D932" t="str">
            <v>F105x</v>
          </cell>
          <cell r="E932" t="str">
            <v>F105x</v>
          </cell>
          <cell r="F932" t="str">
            <v>F105x</v>
          </cell>
          <cell r="G932" t="str">
            <v>F105x</v>
          </cell>
        </row>
        <row r="933">
          <cell r="D933" t="str">
            <v>F105x</v>
          </cell>
          <cell r="E933" t="str">
            <v>F105x</v>
          </cell>
          <cell r="F933" t="str">
            <v>F105x</v>
          </cell>
          <cell r="G933" t="str">
            <v>F105x</v>
          </cell>
        </row>
        <row r="934">
          <cell r="D934" t="str">
            <v>F42</v>
          </cell>
          <cell r="E934" t="str">
            <v>F42</v>
          </cell>
          <cell r="F934" t="str">
            <v>F42</v>
          </cell>
          <cell r="G934" t="str">
            <v>F42</v>
          </cell>
        </row>
        <row r="935">
          <cell r="D935" t="str">
            <v>F102x</v>
          </cell>
          <cell r="E935" t="str">
            <v>F102x</v>
          </cell>
          <cell r="F935" t="str">
            <v>F102x</v>
          </cell>
          <cell r="G935" t="str">
            <v>F102x</v>
          </cell>
        </row>
        <row r="936">
          <cell r="D936" t="str">
            <v>F30</v>
          </cell>
          <cell r="E936" t="str">
            <v>F30</v>
          </cell>
          <cell r="F936" t="str">
            <v>F30</v>
          </cell>
          <cell r="G936" t="str">
            <v>F30</v>
          </cell>
        </row>
        <row r="937">
          <cell r="D937" t="str">
            <v>F105x</v>
          </cell>
          <cell r="E937" t="str">
            <v>F105x</v>
          </cell>
          <cell r="F937" t="str">
            <v>F105x</v>
          </cell>
          <cell r="G937" t="str">
            <v>F105x</v>
          </cell>
        </row>
        <row r="940">
          <cell r="D940" t="str">
            <v>F30</v>
          </cell>
          <cell r="E940" t="str">
            <v>F30</v>
          </cell>
          <cell r="F940" t="str">
            <v>F30</v>
          </cell>
          <cell r="G940" t="str">
            <v>F30</v>
          </cell>
        </row>
        <row r="941">
          <cell r="D941" t="str">
            <v>F30</v>
          </cell>
          <cell r="E941" t="str">
            <v>F30</v>
          </cell>
          <cell r="F941" t="str">
            <v>F30</v>
          </cell>
          <cell r="G941" t="str">
            <v>F30</v>
          </cell>
        </row>
        <row r="942">
          <cell r="D942" t="str">
            <v>F30</v>
          </cell>
          <cell r="E942" t="str">
            <v>F30</v>
          </cell>
          <cell r="F942" t="str">
            <v>F30</v>
          </cell>
          <cell r="G942" t="str">
            <v>F30</v>
          </cell>
        </row>
        <row r="945">
          <cell r="D945" t="str">
            <v>F107x</v>
          </cell>
          <cell r="E945" t="str">
            <v>F107x</v>
          </cell>
          <cell r="F945" t="str">
            <v>F107x</v>
          </cell>
          <cell r="G945" t="str">
            <v>F107x</v>
          </cell>
        </row>
        <row r="946">
          <cell r="D946" t="str">
            <v>F105x</v>
          </cell>
          <cell r="E946" t="str">
            <v>F105x</v>
          </cell>
          <cell r="F946" t="str">
            <v>F105x</v>
          </cell>
          <cell r="G946" t="str">
            <v>F105x</v>
          </cell>
        </row>
        <row r="947">
          <cell r="D947" t="str">
            <v>F102x</v>
          </cell>
          <cell r="E947" t="str">
            <v>F102x</v>
          </cell>
          <cell r="F947" t="str">
            <v>F102x</v>
          </cell>
          <cell r="G947" t="str">
            <v>F102x</v>
          </cell>
        </row>
        <row r="951">
          <cell r="D951" t="str">
            <v>F30</v>
          </cell>
          <cell r="E951" t="str">
            <v>F30</v>
          </cell>
          <cell r="F951" t="str">
            <v>F30</v>
          </cell>
          <cell r="G951" t="str">
            <v>F30</v>
          </cell>
        </row>
        <row r="952">
          <cell r="D952" t="str">
            <v>F30</v>
          </cell>
          <cell r="E952" t="str">
            <v>F30</v>
          </cell>
          <cell r="F952" t="str">
            <v>F30</v>
          </cell>
          <cell r="G952" t="str">
            <v>F30</v>
          </cell>
        </row>
        <row r="954">
          <cell r="D954" t="str">
            <v>F102x</v>
          </cell>
          <cell r="E954" t="str">
            <v>F102x</v>
          </cell>
          <cell r="F954" t="str">
            <v>F102x</v>
          </cell>
          <cell r="G954" t="str">
            <v>F102x</v>
          </cell>
        </row>
        <row r="955">
          <cell r="D955" t="str">
            <v>F102x</v>
          </cell>
          <cell r="E955" t="str">
            <v>F102x</v>
          </cell>
          <cell r="F955" t="str">
            <v>F102x</v>
          </cell>
          <cell r="G955" t="str">
            <v>F102x</v>
          </cell>
        </row>
        <row r="964">
          <cell r="D964" t="str">
            <v>F107x</v>
          </cell>
          <cell r="E964" t="str">
            <v>F107x</v>
          </cell>
          <cell r="F964" t="str">
            <v>F107x</v>
          </cell>
          <cell r="G964" t="str">
            <v>F107x</v>
          </cell>
        </row>
        <row r="965">
          <cell r="D965" t="str">
            <v>F102x</v>
          </cell>
          <cell r="E965" t="str">
            <v>F102x</v>
          </cell>
          <cell r="F965" t="str">
            <v>F102x</v>
          </cell>
          <cell r="G965" t="str">
            <v>F102x</v>
          </cell>
        </row>
        <row r="966">
          <cell r="D966" t="str">
            <v>F105x</v>
          </cell>
          <cell r="E966" t="str">
            <v>F105x</v>
          </cell>
          <cell r="F966" t="str">
            <v>F105x</v>
          </cell>
          <cell r="G966" t="str">
            <v>F105x</v>
          </cell>
        </row>
        <row r="970">
          <cell r="D970" t="str">
            <v>F105x</v>
          </cell>
          <cell r="E970" t="str">
            <v>F105x</v>
          </cell>
          <cell r="F970" t="str">
            <v>F105x</v>
          </cell>
          <cell r="G970" t="str">
            <v>F105x</v>
          </cell>
        </row>
        <row r="971">
          <cell r="D971" t="str">
            <v>F105x</v>
          </cell>
          <cell r="E971" t="str">
            <v>F105x</v>
          </cell>
          <cell r="F971" t="str">
            <v>F105x</v>
          </cell>
          <cell r="G971" t="str">
            <v>F105x</v>
          </cell>
        </row>
        <row r="972">
          <cell r="D972" t="str">
            <v>F105x</v>
          </cell>
          <cell r="E972" t="str">
            <v>F105x</v>
          </cell>
          <cell r="F972" t="str">
            <v>F105x</v>
          </cell>
          <cell r="G972" t="str">
            <v>F105x</v>
          </cell>
        </row>
        <row r="973">
          <cell r="D973" t="str">
            <v>F105x</v>
          </cell>
          <cell r="E973" t="str">
            <v>F105x</v>
          </cell>
          <cell r="F973" t="str">
            <v>F105x</v>
          </cell>
          <cell r="G973" t="str">
            <v>F105x</v>
          </cell>
        </row>
        <row r="977">
          <cell r="D977" t="str">
            <v>F107x</v>
          </cell>
          <cell r="E977" t="str">
            <v>F107x</v>
          </cell>
          <cell r="F977" t="str">
            <v>F107x</v>
          </cell>
          <cell r="G977" t="str">
            <v>F107x</v>
          </cell>
        </row>
        <row r="978">
          <cell r="D978" t="str">
            <v>F105x</v>
          </cell>
          <cell r="E978" t="str">
            <v>F105x</v>
          </cell>
          <cell r="F978" t="str">
            <v>F105x</v>
          </cell>
          <cell r="G978" t="str">
            <v>F105x</v>
          </cell>
        </row>
        <row r="979">
          <cell r="D979" t="str">
            <v>F102x</v>
          </cell>
          <cell r="E979" t="str">
            <v>F102x</v>
          </cell>
          <cell r="F979" t="str">
            <v>F102x</v>
          </cell>
          <cell r="G979" t="str">
            <v>F102x</v>
          </cell>
        </row>
        <row r="980">
          <cell r="D980" t="str">
            <v>F30</v>
          </cell>
          <cell r="E980" t="str">
            <v>F30</v>
          </cell>
          <cell r="F980" t="str">
            <v>F30</v>
          </cell>
          <cell r="G980" t="str">
            <v>F30</v>
          </cell>
        </row>
        <row r="981">
          <cell r="D981" t="str">
            <v>F42</v>
          </cell>
          <cell r="E981" t="str">
            <v>F42</v>
          </cell>
          <cell r="F981" t="str">
            <v>F42</v>
          </cell>
          <cell r="G981" t="str">
            <v>F42</v>
          </cell>
        </row>
        <row r="982">
          <cell r="D982" t="str">
            <v>F10</v>
          </cell>
          <cell r="E982" t="str">
            <v>F105x</v>
          </cell>
          <cell r="F982" t="str">
            <v>F10</v>
          </cell>
          <cell r="G982" t="str">
            <v>F10</v>
          </cell>
        </row>
        <row r="983">
          <cell r="D983" t="str">
            <v>F105x</v>
          </cell>
          <cell r="E983" t="str">
            <v>F105x</v>
          </cell>
          <cell r="F983" t="str">
            <v>F105x</v>
          </cell>
          <cell r="G983" t="str">
            <v>F105x</v>
          </cell>
        </row>
        <row r="986">
          <cell r="D986" t="str">
            <v>F102x</v>
          </cell>
          <cell r="E986" t="str">
            <v>F102x</v>
          </cell>
          <cell r="F986" t="str">
            <v>F102x</v>
          </cell>
          <cell r="G986" t="str">
            <v>F102x</v>
          </cell>
        </row>
        <row r="996">
          <cell r="D996" t="str">
            <v>C</v>
          </cell>
          <cell r="E996" t="str">
            <v>C</v>
          </cell>
          <cell r="F996" t="str">
            <v>C</v>
          </cell>
          <cell r="G996" t="str">
            <v>C</v>
          </cell>
        </row>
        <row r="997">
          <cell r="D997" t="str">
            <v>COS
Factor</v>
          </cell>
          <cell r="E997" t="str">
            <v>COS
Factor</v>
          </cell>
          <cell r="F997" t="str">
            <v>COS
Factor</v>
          </cell>
          <cell r="G997" t="str">
            <v>COS
Factor</v>
          </cell>
        </row>
        <row r="999">
          <cell r="D999" t="str">
            <v>F20</v>
          </cell>
          <cell r="E999" t="str">
            <v>F20</v>
          </cell>
          <cell r="F999" t="str">
            <v>F20</v>
          </cell>
          <cell r="G999" t="str">
            <v>F20</v>
          </cell>
        </row>
        <row r="1000">
          <cell r="D1000" t="str">
            <v>F10</v>
          </cell>
          <cell r="E1000" t="str">
            <v>F10</v>
          </cell>
          <cell r="F1000" t="str">
            <v>F10</v>
          </cell>
          <cell r="G1000" t="str">
            <v>F10</v>
          </cell>
        </row>
        <row r="1001">
          <cell r="D1001" t="str">
            <v>F10</v>
          </cell>
          <cell r="E1001" t="str">
            <v>F10</v>
          </cell>
          <cell r="F1001" t="str">
            <v>F10</v>
          </cell>
          <cell r="G1001" t="str">
            <v>F10</v>
          </cell>
        </row>
        <row r="1002">
          <cell r="D1002" t="str">
            <v>F10</v>
          </cell>
          <cell r="E1002" t="str">
            <v>F10</v>
          </cell>
          <cell r="F1002" t="str">
            <v>F10</v>
          </cell>
          <cell r="G1002" t="str">
            <v>F10</v>
          </cell>
        </row>
        <row r="1003">
          <cell r="D1003" t="str">
            <v>F30</v>
          </cell>
          <cell r="E1003" t="str">
            <v>F30</v>
          </cell>
          <cell r="F1003" t="str">
            <v>F30</v>
          </cell>
          <cell r="G1003" t="str">
            <v>F30</v>
          </cell>
        </row>
        <row r="1004">
          <cell r="D1004" t="str">
            <v>F102</v>
          </cell>
          <cell r="E1004" t="str">
            <v>F102</v>
          </cell>
          <cell r="F1004" t="str">
            <v>F102</v>
          </cell>
          <cell r="G1004" t="str">
            <v>F102</v>
          </cell>
        </row>
        <row r="1007">
          <cell r="D1007" t="str">
            <v>F10</v>
          </cell>
          <cell r="E1007" t="str">
            <v>F10</v>
          </cell>
          <cell r="F1007" t="str">
            <v>F10</v>
          </cell>
          <cell r="G1007" t="str">
            <v>F10</v>
          </cell>
        </row>
        <row r="1009">
          <cell r="D1009" t="str">
            <v>F10</v>
          </cell>
          <cell r="E1009" t="str">
            <v>F10</v>
          </cell>
          <cell r="F1009" t="str">
            <v>F10</v>
          </cell>
          <cell r="G1009" t="str">
            <v>F10</v>
          </cell>
        </row>
        <row r="1011">
          <cell r="D1011" t="str">
            <v>F102x</v>
          </cell>
          <cell r="E1011" t="str">
            <v>F102x</v>
          </cell>
          <cell r="F1011" t="str">
            <v>F102x</v>
          </cell>
          <cell r="G1011" t="str">
            <v>F102x</v>
          </cell>
        </row>
        <row r="1013">
          <cell r="D1013" t="str">
            <v>F11</v>
          </cell>
          <cell r="E1013" t="str">
            <v>F11</v>
          </cell>
          <cell r="F1013" t="str">
            <v>F11</v>
          </cell>
          <cell r="G1013" t="str">
            <v>F11</v>
          </cell>
        </row>
        <row r="1015">
          <cell r="D1015" t="str">
            <v>F30</v>
          </cell>
          <cell r="E1015" t="str">
            <v>F30</v>
          </cell>
          <cell r="F1015" t="str">
            <v>F30</v>
          </cell>
          <cell r="G1015" t="str">
            <v>F30</v>
          </cell>
        </row>
        <row r="1016">
          <cell r="D1016" t="str">
            <v>F30</v>
          </cell>
          <cell r="E1016" t="str">
            <v>F30</v>
          </cell>
          <cell r="F1016" t="str">
            <v>F30</v>
          </cell>
          <cell r="G1016" t="str">
            <v>F30</v>
          </cell>
        </row>
        <row r="1019">
          <cell r="D1019" t="str">
            <v>F30</v>
          </cell>
          <cell r="E1019" t="str">
            <v>F30</v>
          </cell>
          <cell r="F1019" t="str">
            <v>F30</v>
          </cell>
          <cell r="G1019" t="str">
            <v>F30</v>
          </cell>
        </row>
        <row r="1021">
          <cell r="D1021" t="str">
            <v>F30</v>
          </cell>
          <cell r="E1021" t="str">
            <v>F30</v>
          </cell>
          <cell r="F1021" t="str">
            <v>F30</v>
          </cell>
          <cell r="G1021" t="str">
            <v>F30</v>
          </cell>
        </row>
        <row r="1023">
          <cell r="D1023" t="str">
            <v>F30</v>
          </cell>
          <cell r="E1023" t="str">
            <v>F30</v>
          </cell>
          <cell r="F1023" t="str">
            <v>F30</v>
          </cell>
          <cell r="G1023" t="str">
            <v>F30</v>
          </cell>
        </row>
        <row r="1025">
          <cell r="D1025" t="str">
            <v>F30</v>
          </cell>
          <cell r="E1025" t="str">
            <v>F30</v>
          </cell>
          <cell r="F1025" t="str">
            <v>F30</v>
          </cell>
          <cell r="G1025" t="str">
            <v>F30</v>
          </cell>
        </row>
        <row r="1027">
          <cell r="D1027" t="str">
            <v>F102x</v>
          </cell>
          <cell r="E1027" t="str">
            <v>F102x</v>
          </cell>
          <cell r="F1027" t="str">
            <v>F102x</v>
          </cell>
          <cell r="G1027" t="str">
            <v>F102x</v>
          </cell>
        </row>
        <row r="1028">
          <cell r="D1028" t="str">
            <v>F10</v>
          </cell>
          <cell r="E1028" t="str">
            <v>F10</v>
          </cell>
          <cell r="F1028" t="str">
            <v>F10</v>
          </cell>
          <cell r="G1028" t="str">
            <v>F10</v>
          </cell>
        </row>
        <row r="1029">
          <cell r="D1029" t="str">
            <v>F102x</v>
          </cell>
          <cell r="E1029" t="str">
            <v>F102x</v>
          </cell>
          <cell r="F1029" t="str">
            <v>F102x</v>
          </cell>
          <cell r="G1029" t="str">
            <v>F102x</v>
          </cell>
        </row>
        <row r="1030">
          <cell r="D1030" t="str">
            <v>F102x</v>
          </cell>
          <cell r="E1030" t="str">
            <v>F102x</v>
          </cell>
          <cell r="F1030" t="str">
            <v>F102x</v>
          </cell>
          <cell r="G1030" t="str">
            <v>F102x</v>
          </cell>
        </row>
        <row r="1031">
          <cell r="D1031" t="str">
            <v>F102x</v>
          </cell>
          <cell r="E1031" t="str">
            <v>F102x</v>
          </cell>
          <cell r="F1031" t="str">
            <v>F102x</v>
          </cell>
          <cell r="G1031" t="str">
            <v>F102x</v>
          </cell>
        </row>
        <row r="1032">
          <cell r="D1032" t="str">
            <v>F102x</v>
          </cell>
          <cell r="E1032" t="str">
            <v>F102x</v>
          </cell>
          <cell r="F1032" t="str">
            <v>F102x</v>
          </cell>
          <cell r="G1032" t="str">
            <v>F102x</v>
          </cell>
        </row>
        <row r="1033">
          <cell r="D1033" t="str">
            <v>F10</v>
          </cell>
          <cell r="E1033" t="str">
            <v>F10</v>
          </cell>
          <cell r="F1033" t="str">
            <v>F10</v>
          </cell>
          <cell r="G1033" t="str">
            <v>F10</v>
          </cell>
        </row>
        <row r="1036">
          <cell r="D1036" t="str">
            <v>F102x</v>
          </cell>
          <cell r="E1036" t="str">
            <v>F102x</v>
          </cell>
          <cell r="F1036" t="str">
            <v>F102x</v>
          </cell>
          <cell r="G1036" t="str">
            <v>F102x</v>
          </cell>
        </row>
        <row r="1038">
          <cell r="D1038" t="str">
            <v>F102x</v>
          </cell>
          <cell r="E1038" t="str">
            <v>F102x</v>
          </cell>
          <cell r="F1038" t="str">
            <v>F102x</v>
          </cell>
          <cell r="G1038" t="str">
            <v>F102x</v>
          </cell>
        </row>
        <row r="1040">
          <cell r="D1040" t="str">
            <v>F102x</v>
          </cell>
          <cell r="E1040" t="str">
            <v>F102x</v>
          </cell>
          <cell r="F1040" t="str">
            <v>F102x</v>
          </cell>
          <cell r="G1040" t="str">
            <v>F102x</v>
          </cell>
        </row>
        <row r="1041">
          <cell r="D1041" t="str">
            <v>F42</v>
          </cell>
          <cell r="E1041" t="str">
            <v>F42</v>
          </cell>
          <cell r="F1041" t="str">
            <v>F42</v>
          </cell>
          <cell r="G1041" t="str">
            <v>F42</v>
          </cell>
        </row>
        <row r="1042">
          <cell r="D1042" t="str">
            <v>F102x</v>
          </cell>
          <cell r="E1042" t="str">
            <v>F102x</v>
          </cell>
          <cell r="F1042" t="str">
            <v>F102x</v>
          </cell>
          <cell r="G1042" t="str">
            <v>F102x</v>
          </cell>
        </row>
        <row r="1043">
          <cell r="D1043" t="str">
            <v>F102x</v>
          </cell>
          <cell r="E1043" t="str">
            <v>F102x</v>
          </cell>
          <cell r="F1043" t="str">
            <v>F102x</v>
          </cell>
          <cell r="G1043" t="str">
            <v>F102x</v>
          </cell>
        </row>
        <row r="1044">
          <cell r="D1044" t="str">
            <v>F102x</v>
          </cell>
          <cell r="E1044" t="str">
            <v>F102x</v>
          </cell>
          <cell r="F1044" t="str">
            <v>F102x</v>
          </cell>
          <cell r="G1044" t="str">
            <v>F102x</v>
          </cell>
        </row>
        <row r="1047">
          <cell r="D1047" t="str">
            <v>F102x</v>
          </cell>
          <cell r="E1047" t="str">
            <v>F102x</v>
          </cell>
          <cell r="F1047" t="str">
            <v>F102x</v>
          </cell>
          <cell r="G1047" t="str">
            <v>F102x</v>
          </cell>
        </row>
        <row r="1048">
          <cell r="D1048" t="str">
            <v>F102x</v>
          </cell>
          <cell r="E1048" t="str">
            <v>F102x</v>
          </cell>
          <cell r="F1048" t="str">
            <v>F102x</v>
          </cell>
          <cell r="G1048" t="str">
            <v>F102x</v>
          </cell>
        </row>
        <row r="1049">
          <cell r="D1049" t="str">
            <v>F102x</v>
          </cell>
          <cell r="E1049" t="str">
            <v>F102x</v>
          </cell>
          <cell r="F1049" t="str">
            <v>F102x</v>
          </cell>
          <cell r="G1049" t="str">
            <v>F102x</v>
          </cell>
        </row>
        <row r="1050">
          <cell r="D1050" t="str">
            <v>F102x</v>
          </cell>
          <cell r="E1050" t="str">
            <v>F102x</v>
          </cell>
          <cell r="F1050" t="str">
            <v>F102x</v>
          </cell>
          <cell r="G1050" t="str">
            <v>F102x</v>
          </cell>
        </row>
        <row r="1051">
          <cell r="D1051" t="str">
            <v>F102x</v>
          </cell>
          <cell r="E1051" t="str">
            <v>F102x</v>
          </cell>
          <cell r="F1051" t="str">
            <v>F102x</v>
          </cell>
          <cell r="G1051" t="str">
            <v>F102x</v>
          </cell>
        </row>
        <row r="1052">
          <cell r="D1052" t="str">
            <v>F102x</v>
          </cell>
          <cell r="E1052" t="str">
            <v>F102x</v>
          </cell>
          <cell r="F1052" t="str">
            <v>F102x</v>
          </cell>
          <cell r="G1052" t="str">
            <v>F102x</v>
          </cell>
        </row>
        <row r="1053">
          <cell r="D1053" t="str">
            <v>F102x</v>
          </cell>
          <cell r="E1053" t="str">
            <v>F102x</v>
          </cell>
          <cell r="F1053" t="str">
            <v>F102x</v>
          </cell>
          <cell r="G1053" t="str">
            <v>F102x</v>
          </cell>
        </row>
        <row r="1056">
          <cell r="D1056" t="str">
            <v>F102x</v>
          </cell>
          <cell r="E1056" t="str">
            <v>F102x</v>
          </cell>
          <cell r="F1056" t="str">
            <v>F102x</v>
          </cell>
          <cell r="G1056" t="str">
            <v>F102x</v>
          </cell>
        </row>
        <row r="1057">
          <cell r="D1057" t="str">
            <v>F102x</v>
          </cell>
          <cell r="E1057" t="str">
            <v>F102x</v>
          </cell>
          <cell r="F1057" t="str">
            <v>F102x</v>
          </cell>
          <cell r="G1057" t="str">
            <v>F102x</v>
          </cell>
        </row>
        <row r="1058">
          <cell r="D1058" t="str">
            <v>F102x</v>
          </cell>
          <cell r="E1058" t="str">
            <v>F102x</v>
          </cell>
          <cell r="F1058" t="str">
            <v>F102x</v>
          </cell>
          <cell r="G1058" t="str">
            <v>F102x</v>
          </cell>
        </row>
        <row r="1059">
          <cell r="D1059" t="str">
            <v>F102x</v>
          </cell>
          <cell r="E1059" t="str">
            <v>F102x</v>
          </cell>
          <cell r="F1059" t="str">
            <v>F102x</v>
          </cell>
          <cell r="G1059" t="str">
            <v>F102x</v>
          </cell>
        </row>
        <row r="1060">
          <cell r="D1060" t="str">
            <v>F102x</v>
          </cell>
          <cell r="E1060" t="str">
            <v>F102x</v>
          </cell>
          <cell r="F1060" t="str">
            <v>F102x</v>
          </cell>
          <cell r="G1060" t="str">
            <v>F102x</v>
          </cell>
        </row>
        <row r="1061">
          <cell r="D1061" t="str">
            <v>F102x</v>
          </cell>
          <cell r="E1061" t="str">
            <v>F102x</v>
          </cell>
          <cell r="F1061" t="str">
            <v>F102x</v>
          </cell>
          <cell r="G1061" t="str">
            <v>F102x</v>
          </cell>
        </row>
        <row r="1062">
          <cell r="D1062" t="str">
            <v>F102x</v>
          </cell>
          <cell r="E1062" t="str">
            <v>F102x</v>
          </cell>
          <cell r="F1062" t="str">
            <v>F102x</v>
          </cell>
          <cell r="G1062" t="str">
            <v>F102x</v>
          </cell>
        </row>
        <row r="1063">
          <cell r="D1063" t="str">
            <v>F102x</v>
          </cell>
          <cell r="E1063" t="str">
            <v>F102x</v>
          </cell>
          <cell r="F1063" t="str">
            <v>F102x</v>
          </cell>
          <cell r="G1063" t="str">
            <v>F102x</v>
          </cell>
        </row>
        <row r="1066">
          <cell r="D1066" t="str">
            <v>F137x</v>
          </cell>
          <cell r="E1066" t="str">
            <v>F137x</v>
          </cell>
          <cell r="F1066" t="str">
            <v>F137x</v>
          </cell>
          <cell r="G1066" t="str">
            <v>F137x</v>
          </cell>
        </row>
        <row r="1068">
          <cell r="D1068" t="str">
            <v>F137x</v>
          </cell>
          <cell r="E1068" t="str">
            <v>F137x</v>
          </cell>
          <cell r="F1068" t="str">
            <v>F137x</v>
          </cell>
          <cell r="G1068" t="str">
            <v>F137x</v>
          </cell>
        </row>
        <row r="1071">
          <cell r="D1071" t="str">
            <v>F10</v>
          </cell>
          <cell r="E1071" t="str">
            <v>F10</v>
          </cell>
          <cell r="F1071" t="str">
            <v>F10</v>
          </cell>
          <cell r="G1071" t="str">
            <v>F10</v>
          </cell>
        </row>
        <row r="1073">
          <cell r="D1073" t="str">
            <v>F10</v>
          </cell>
          <cell r="E1073" t="str">
            <v>F10</v>
          </cell>
          <cell r="F1073" t="str">
            <v>F10</v>
          </cell>
          <cell r="G1073" t="str">
            <v>F10</v>
          </cell>
        </row>
        <row r="1075">
          <cell r="D1075" t="str">
            <v>F30</v>
          </cell>
          <cell r="E1075" t="str">
            <v>F30</v>
          </cell>
          <cell r="F1075" t="str">
            <v>F30</v>
          </cell>
          <cell r="G1075" t="str">
            <v>F30</v>
          </cell>
        </row>
        <row r="1080">
          <cell r="D1080" t="str">
            <v>C</v>
          </cell>
          <cell r="E1080" t="str">
            <v>C</v>
          </cell>
          <cell r="F1080" t="str">
            <v>C</v>
          </cell>
          <cell r="G1080" t="str">
            <v>C</v>
          </cell>
        </row>
        <row r="1081">
          <cell r="D1081" t="str">
            <v>COS
Factor</v>
          </cell>
          <cell r="E1081" t="str">
            <v>COS
Factor</v>
          </cell>
          <cell r="F1081" t="str">
            <v>COS
Factor</v>
          </cell>
          <cell r="G1081" t="str">
            <v>COS
Factor</v>
          </cell>
        </row>
        <row r="1083">
          <cell r="D1083" t="str">
            <v>F51</v>
          </cell>
          <cell r="E1083" t="str">
            <v>F51</v>
          </cell>
          <cell r="F1083" t="str">
            <v>F51</v>
          </cell>
          <cell r="G1083" t="str">
            <v>F51</v>
          </cell>
        </row>
        <row r="1085">
          <cell r="D1085" t="str">
            <v>F102x</v>
          </cell>
          <cell r="E1085" t="str">
            <v>F102x</v>
          </cell>
          <cell r="F1085" t="str">
            <v>F102x</v>
          </cell>
          <cell r="G1085" t="str">
            <v>F102x</v>
          </cell>
        </row>
        <row r="1087">
          <cell r="D1087" t="str">
            <v>F102x</v>
          </cell>
          <cell r="E1087" t="str">
            <v>F102x</v>
          </cell>
          <cell r="F1087" t="str">
            <v>F102x</v>
          </cell>
          <cell r="G1087" t="str">
            <v>F102x</v>
          </cell>
        </row>
        <row r="1089">
          <cell r="D1089" t="str">
            <v>F102x</v>
          </cell>
          <cell r="E1089" t="str">
            <v>F102x</v>
          </cell>
          <cell r="F1089" t="str">
            <v>F102x</v>
          </cell>
          <cell r="G1089" t="str">
            <v>F102x</v>
          </cell>
        </row>
        <row r="1091">
          <cell r="D1091" t="str">
            <v>F30</v>
          </cell>
          <cell r="E1091" t="str">
            <v>F30</v>
          </cell>
          <cell r="F1091" t="str">
            <v>F30</v>
          </cell>
          <cell r="G1091" t="str">
            <v>F30</v>
          </cell>
        </row>
        <row r="1093">
          <cell r="D1093" t="str">
            <v>F50</v>
          </cell>
          <cell r="E1093" t="str">
            <v>F50</v>
          </cell>
          <cell r="F1093" t="str">
            <v>F50</v>
          </cell>
          <cell r="G1093" t="str">
            <v>F50</v>
          </cell>
        </row>
        <row r="1095">
          <cell r="D1095" t="str">
            <v>F30</v>
          </cell>
          <cell r="E1095" t="str">
            <v>F30</v>
          </cell>
          <cell r="F1095" t="str">
            <v>F30</v>
          </cell>
          <cell r="G1095" t="str">
            <v>F30</v>
          </cell>
        </row>
        <row r="1097">
          <cell r="D1097" t="str">
            <v>F10</v>
          </cell>
          <cell r="E1097" t="str">
            <v>F10</v>
          </cell>
          <cell r="F1097" t="str">
            <v>F10</v>
          </cell>
          <cell r="G1097" t="str">
            <v>F10</v>
          </cell>
        </row>
        <row r="1099">
          <cell r="D1099" t="str">
            <v>F104x</v>
          </cell>
          <cell r="E1099" t="str">
            <v>F104x</v>
          </cell>
          <cell r="F1099" t="str">
            <v>F104x</v>
          </cell>
          <cell r="G1099" t="str">
            <v>F104x</v>
          </cell>
        </row>
        <row r="1100">
          <cell r="D1100" t="str">
            <v>F42</v>
          </cell>
          <cell r="E1100" t="str">
            <v>F42</v>
          </cell>
          <cell r="F1100" t="str">
            <v>F42</v>
          </cell>
          <cell r="G1100" t="str">
            <v>F42</v>
          </cell>
        </row>
        <row r="1101">
          <cell r="D1101" t="str">
            <v>F138x</v>
          </cell>
          <cell r="E1101" t="str">
            <v>F138x</v>
          </cell>
          <cell r="F1101" t="str">
            <v>F138x</v>
          </cell>
          <cell r="G1101" t="str">
            <v>F138x</v>
          </cell>
        </row>
        <row r="1102">
          <cell r="D1102" t="str">
            <v>F104x</v>
          </cell>
          <cell r="E1102" t="str">
            <v>F104x</v>
          </cell>
          <cell r="F1102" t="str">
            <v>F104x</v>
          </cell>
          <cell r="G1102" t="str">
            <v>F104x</v>
          </cell>
        </row>
        <row r="1103">
          <cell r="D1103" t="str">
            <v>F141</v>
          </cell>
          <cell r="E1103" t="str">
            <v>F141</v>
          </cell>
          <cell r="F1103" t="str">
            <v>F141</v>
          </cell>
          <cell r="G1103" t="str">
            <v>F141</v>
          </cell>
        </row>
        <row r="1104">
          <cell r="D1104" t="str">
            <v>F42</v>
          </cell>
          <cell r="E1104" t="str">
            <v>F42</v>
          </cell>
          <cell r="F1104" t="str">
            <v>F42</v>
          </cell>
          <cell r="G1104" t="str">
            <v>F42</v>
          </cell>
        </row>
        <row r="1105">
          <cell r="D1105" t="str">
            <v>F104x</v>
          </cell>
          <cell r="E1105" t="str">
            <v>F104x</v>
          </cell>
          <cell r="F1105" t="str">
            <v>F104x</v>
          </cell>
          <cell r="G1105" t="str">
            <v>F104x</v>
          </cell>
        </row>
        <row r="1106">
          <cell r="D1106" t="str">
            <v>F104x</v>
          </cell>
          <cell r="E1106" t="str">
            <v>F104x</v>
          </cell>
          <cell r="F1106" t="str">
            <v>F104x</v>
          </cell>
          <cell r="G1106" t="str">
            <v>F104x</v>
          </cell>
        </row>
        <row r="1107">
          <cell r="D1107" t="str">
            <v>F104x</v>
          </cell>
          <cell r="E1107" t="str">
            <v>F104x</v>
          </cell>
          <cell r="F1107" t="str">
            <v>F104x</v>
          </cell>
          <cell r="G1107" t="str">
            <v>F104x</v>
          </cell>
        </row>
        <row r="1108">
          <cell r="D1108" t="str">
            <v>F104x</v>
          </cell>
          <cell r="E1108" t="str">
            <v>F104x</v>
          </cell>
          <cell r="F1108" t="str">
            <v>F104x</v>
          </cell>
          <cell r="G1108" t="str">
            <v>F104x</v>
          </cell>
        </row>
        <row r="1109">
          <cell r="D1109" t="str">
            <v>F104x</v>
          </cell>
          <cell r="E1109" t="str">
            <v>F104x</v>
          </cell>
          <cell r="F1109" t="str">
            <v>F104x</v>
          </cell>
          <cell r="G1109" t="str">
            <v>F104x</v>
          </cell>
        </row>
        <row r="1110">
          <cell r="D1110" t="str">
            <v>F10</v>
          </cell>
          <cell r="E1110" t="str">
            <v>F10</v>
          </cell>
          <cell r="F1110" t="str">
            <v>F102x</v>
          </cell>
          <cell r="G1110" t="str">
            <v>F10</v>
          </cell>
        </row>
        <row r="1113">
          <cell r="D1113" t="str">
            <v>F104x</v>
          </cell>
          <cell r="E1113" t="str">
            <v>F104x</v>
          </cell>
          <cell r="F1113" t="str">
            <v>F104x</v>
          </cell>
          <cell r="G1113" t="str">
            <v>F104x</v>
          </cell>
        </row>
        <row r="1115">
          <cell r="D1115" t="str">
            <v>F104x</v>
          </cell>
          <cell r="E1115" t="str">
            <v>F104x</v>
          </cell>
          <cell r="F1115" t="str">
            <v>F104x</v>
          </cell>
          <cell r="G1115" t="str">
            <v>F104x</v>
          </cell>
        </row>
        <row r="1116">
          <cell r="D1116" t="str">
            <v>F104x</v>
          </cell>
          <cell r="E1116" t="str">
            <v>F104x</v>
          </cell>
          <cell r="F1116" t="str">
            <v>F104x</v>
          </cell>
          <cell r="G1116" t="str">
            <v>F104x</v>
          </cell>
        </row>
        <row r="1117">
          <cell r="D1117" t="str">
            <v>F104x</v>
          </cell>
          <cell r="E1117" t="str">
            <v>F104x</v>
          </cell>
          <cell r="F1117" t="str">
            <v>F104x</v>
          </cell>
          <cell r="G1117" t="str">
            <v>F104x</v>
          </cell>
        </row>
        <row r="1118">
          <cell r="D1118" t="str">
            <v>F138x</v>
          </cell>
          <cell r="E1118" t="str">
            <v>F138x</v>
          </cell>
          <cell r="F1118" t="str">
            <v>F138x</v>
          </cell>
          <cell r="G1118" t="str">
            <v>F138x</v>
          </cell>
        </row>
        <row r="1119">
          <cell r="D1119" t="str">
            <v>F104x</v>
          </cell>
          <cell r="E1119" t="str">
            <v>F104x</v>
          </cell>
          <cell r="F1119" t="str">
            <v>F104x</v>
          </cell>
          <cell r="G1119" t="str">
            <v>F104x</v>
          </cell>
        </row>
        <row r="1120">
          <cell r="D1120" t="str">
            <v>F104x</v>
          </cell>
          <cell r="E1120" t="str">
            <v>F104x</v>
          </cell>
          <cell r="F1120" t="str">
            <v>F104x</v>
          </cell>
          <cell r="G1120" t="str">
            <v>F104x</v>
          </cell>
        </row>
        <row r="1121">
          <cell r="D1121" t="str">
            <v>F104x</v>
          </cell>
          <cell r="E1121" t="str">
            <v>F104x</v>
          </cell>
          <cell r="F1121" t="str">
            <v>F104x</v>
          </cell>
          <cell r="G1121" t="str">
            <v>F104x</v>
          </cell>
        </row>
        <row r="1122">
          <cell r="D1122" t="str">
            <v>F104x</v>
          </cell>
          <cell r="E1122" t="str">
            <v>F104x</v>
          </cell>
          <cell r="F1122" t="str">
            <v>F104x</v>
          </cell>
          <cell r="G1122" t="str">
            <v>F104x</v>
          </cell>
        </row>
        <row r="1123">
          <cell r="D1123" t="str">
            <v>F104x</v>
          </cell>
          <cell r="E1123" t="str">
            <v>F104x</v>
          </cell>
          <cell r="F1123" t="str">
            <v>F104x</v>
          </cell>
          <cell r="G1123" t="str">
            <v>F104x</v>
          </cell>
        </row>
        <row r="1124">
          <cell r="D1124" t="str">
            <v>F104x</v>
          </cell>
          <cell r="E1124" t="str">
            <v>F104x</v>
          </cell>
          <cell r="F1124" t="str">
            <v>F104x</v>
          </cell>
          <cell r="G1124" t="str">
            <v>F104x</v>
          </cell>
        </row>
        <row r="1125">
          <cell r="D1125" t="str">
            <v>F104x</v>
          </cell>
          <cell r="E1125" t="str">
            <v>F104x</v>
          </cell>
          <cell r="F1125" t="str">
            <v>F104x</v>
          </cell>
          <cell r="G1125" t="str">
            <v>F104x</v>
          </cell>
        </row>
        <row r="1126">
          <cell r="D1126" t="str">
            <v>F104x</v>
          </cell>
          <cell r="E1126" t="str">
            <v>F104x</v>
          </cell>
          <cell r="F1126" t="str">
            <v>F104x</v>
          </cell>
          <cell r="G1126" t="str">
            <v>F104x</v>
          </cell>
        </row>
        <row r="1127">
          <cell r="D1127" t="str">
            <v>F104x</v>
          </cell>
          <cell r="E1127" t="str">
            <v>F104x</v>
          </cell>
          <cell r="F1127" t="str">
            <v>F104x</v>
          </cell>
          <cell r="G1127" t="str">
            <v>F104x</v>
          </cell>
        </row>
        <row r="1128">
          <cell r="D1128" t="str">
            <v>F104x</v>
          </cell>
          <cell r="E1128" t="str">
            <v>F104x</v>
          </cell>
          <cell r="F1128" t="str">
            <v>F104x</v>
          </cell>
          <cell r="G1128" t="str">
            <v>F104x</v>
          </cell>
        </row>
        <row r="1129">
          <cell r="D1129" t="str">
            <v>F104x</v>
          </cell>
          <cell r="E1129" t="str">
            <v>F104x</v>
          </cell>
          <cell r="F1129" t="str">
            <v>F104x</v>
          </cell>
          <cell r="G1129" t="str">
            <v>F104x</v>
          </cell>
        </row>
        <row r="1133">
          <cell r="D1133" t="str">
            <v>F42</v>
          </cell>
          <cell r="E1133" t="str">
            <v>F42</v>
          </cell>
          <cell r="F1133" t="str">
            <v>F42</v>
          </cell>
          <cell r="G1133" t="str">
            <v>F42</v>
          </cell>
        </row>
        <row r="1134">
          <cell r="D1134" t="str">
            <v>F104x</v>
          </cell>
          <cell r="E1134" t="str">
            <v>F104x</v>
          </cell>
          <cell r="F1134" t="str">
            <v>F104x</v>
          </cell>
          <cell r="G1134" t="str">
            <v>F104x</v>
          </cell>
        </row>
        <row r="1135">
          <cell r="D1135" t="str">
            <v>F104x</v>
          </cell>
          <cell r="E1135" t="str">
            <v>F104x</v>
          </cell>
          <cell r="F1135" t="str">
            <v>F104x</v>
          </cell>
          <cell r="G1135" t="str">
            <v>F104x</v>
          </cell>
        </row>
        <row r="1136">
          <cell r="D1136" t="str">
            <v>F138x</v>
          </cell>
          <cell r="E1136" t="str">
            <v>F138x</v>
          </cell>
          <cell r="F1136" t="str">
            <v>F138x</v>
          </cell>
          <cell r="G1136" t="str">
            <v>F138x</v>
          </cell>
        </row>
        <row r="1137">
          <cell r="D1137" t="str">
            <v>F104x</v>
          </cell>
          <cell r="E1137" t="str">
            <v>F104x</v>
          </cell>
          <cell r="F1137" t="str">
            <v>F104x</v>
          </cell>
          <cell r="G1137" t="str">
            <v>F104x</v>
          </cell>
        </row>
        <row r="1138">
          <cell r="D1138" t="str">
            <v>F104x</v>
          </cell>
          <cell r="E1138" t="str">
            <v>F104x</v>
          </cell>
          <cell r="F1138" t="str">
            <v>F104x</v>
          </cell>
          <cell r="G1138" t="str">
            <v>F104x</v>
          </cell>
        </row>
        <row r="1139">
          <cell r="D1139" t="str">
            <v>F104x</v>
          </cell>
          <cell r="E1139" t="str">
            <v>F104x</v>
          </cell>
          <cell r="F1139" t="str">
            <v>F104x</v>
          </cell>
          <cell r="G1139" t="str">
            <v>F104x</v>
          </cell>
        </row>
        <row r="1140">
          <cell r="D1140" t="str">
            <v>F104x</v>
          </cell>
          <cell r="E1140" t="str">
            <v>F104x</v>
          </cell>
          <cell r="F1140" t="str">
            <v>F104x</v>
          </cell>
          <cell r="G1140" t="str">
            <v>F104x</v>
          </cell>
        </row>
        <row r="1141">
          <cell r="D1141" t="str">
            <v>F104x</v>
          </cell>
          <cell r="E1141" t="str">
            <v>F104x</v>
          </cell>
          <cell r="F1141" t="str">
            <v>F104x</v>
          </cell>
          <cell r="G1141" t="str">
            <v>F104x</v>
          </cell>
        </row>
        <row r="1142">
          <cell r="D1142" t="str">
            <v>F104x</v>
          </cell>
          <cell r="E1142" t="str">
            <v>F104x</v>
          </cell>
          <cell r="F1142" t="str">
            <v>F104x</v>
          </cell>
          <cell r="G1142" t="str">
            <v>F104x</v>
          </cell>
        </row>
        <row r="1145">
          <cell r="D1145" t="str">
            <v>F104x</v>
          </cell>
          <cell r="E1145" t="str">
            <v>F104x</v>
          </cell>
          <cell r="F1145" t="str">
            <v>F104x</v>
          </cell>
          <cell r="G1145" t="str">
            <v>F104x</v>
          </cell>
        </row>
        <row r="1151">
          <cell r="D1151" t="str">
            <v>F10</v>
          </cell>
          <cell r="E1151" t="str">
            <v>F10</v>
          </cell>
          <cell r="F1151" t="str">
            <v>F10</v>
          </cell>
          <cell r="G1151" t="str">
            <v>F10</v>
          </cell>
        </row>
        <row r="1153">
          <cell r="D1153" t="str">
            <v>F10</v>
          </cell>
          <cell r="E1153" t="str">
            <v>F10</v>
          </cell>
          <cell r="F1153" t="str">
            <v>F10</v>
          </cell>
          <cell r="G1153" t="str">
            <v>F10</v>
          </cell>
        </row>
        <row r="1155">
          <cell r="D1155" t="str">
            <v>F10</v>
          </cell>
          <cell r="E1155" t="str">
            <v>F10</v>
          </cell>
          <cell r="F1155" t="str">
            <v>F10</v>
          </cell>
          <cell r="G1155" t="str">
            <v>F10</v>
          </cell>
        </row>
        <row r="1157">
          <cell r="D1157" t="str">
            <v>F10</v>
          </cell>
          <cell r="E1157" t="str">
            <v>F10</v>
          </cell>
          <cell r="F1157" t="str">
            <v>F10</v>
          </cell>
          <cell r="G1157" t="str">
            <v>F10</v>
          </cell>
        </row>
        <row r="1158">
          <cell r="D1158" t="str">
            <v>F10</v>
          </cell>
          <cell r="E1158" t="str">
            <v>F10</v>
          </cell>
          <cell r="F1158" t="str">
            <v>F10</v>
          </cell>
          <cell r="G1158" t="str">
            <v>F10</v>
          </cell>
        </row>
        <row r="1159">
          <cell r="D1159" t="str">
            <v>F10</v>
          </cell>
          <cell r="E1159" t="str">
            <v>F10</v>
          </cell>
          <cell r="F1159" t="str">
            <v>F10</v>
          </cell>
          <cell r="G1159" t="str">
            <v>F10</v>
          </cell>
        </row>
        <row r="1160">
          <cell r="D1160" t="str">
            <v>F10</v>
          </cell>
          <cell r="E1160" t="str">
            <v>F10</v>
          </cell>
          <cell r="F1160" t="str">
            <v>F10</v>
          </cell>
          <cell r="G1160" t="str">
            <v>F10</v>
          </cell>
        </row>
        <row r="1161">
          <cell r="D1161" t="str">
            <v>F10</v>
          </cell>
          <cell r="E1161" t="str">
            <v>F10</v>
          </cell>
          <cell r="F1161" t="str">
            <v>F10</v>
          </cell>
          <cell r="G1161" t="str">
            <v>F10</v>
          </cell>
        </row>
        <row r="1164">
          <cell r="D1164" t="str">
            <v>F10</v>
          </cell>
          <cell r="E1164" t="str">
            <v>F10</v>
          </cell>
          <cell r="F1164" t="str">
            <v>F10</v>
          </cell>
          <cell r="G1164" t="str">
            <v>F10</v>
          </cell>
        </row>
        <row r="1173">
          <cell r="D1173" t="str">
            <v>F106</v>
          </cell>
          <cell r="E1173" t="str">
            <v>F106</v>
          </cell>
          <cell r="F1173" t="str">
            <v>F106</v>
          </cell>
          <cell r="G1173" t="str">
            <v>F106</v>
          </cell>
        </row>
        <row r="1178">
          <cell r="D1178" t="str">
            <v>F118</v>
          </cell>
          <cell r="E1178" t="str">
            <v>F118</v>
          </cell>
          <cell r="F1178" t="str">
            <v>F118</v>
          </cell>
          <cell r="G1178" t="str">
            <v>F118</v>
          </cell>
        </row>
        <row r="1180">
          <cell r="D1180" t="str">
            <v>F119</v>
          </cell>
          <cell r="E1180" t="str">
            <v>F119</v>
          </cell>
          <cell r="F1180" t="str">
            <v>F119</v>
          </cell>
          <cell r="G1180" t="str">
            <v>F119</v>
          </cell>
        </row>
        <row r="1182">
          <cell r="D1182" t="str">
            <v>F120</v>
          </cell>
          <cell r="E1182" t="str">
            <v>F120</v>
          </cell>
          <cell r="F1182" t="str">
            <v>F120</v>
          </cell>
          <cell r="G1182" t="str">
            <v>F120</v>
          </cell>
        </row>
        <row r="1186">
          <cell r="D1186" t="str">
            <v>C</v>
          </cell>
          <cell r="E1186" t="str">
            <v>C</v>
          </cell>
          <cell r="F1186" t="str">
            <v>C</v>
          </cell>
          <cell r="G1186" t="str">
            <v>C</v>
          </cell>
        </row>
        <row r="1187">
          <cell r="D1187" t="str">
            <v>COS
Factor</v>
          </cell>
          <cell r="E1187" t="str">
            <v>COS
Factor</v>
          </cell>
          <cell r="F1187" t="str">
            <v>COS
Factor</v>
          </cell>
          <cell r="G1187" t="str">
            <v>COS
Factor</v>
          </cell>
        </row>
        <row r="1189">
          <cell r="D1189" t="str">
            <v>F121</v>
          </cell>
          <cell r="E1189" t="str">
            <v>F121</v>
          </cell>
          <cell r="F1189" t="str">
            <v>F121</v>
          </cell>
          <cell r="G1189" t="str">
            <v>F121</v>
          </cell>
        </row>
        <row r="1191">
          <cell r="D1191" t="str">
            <v>F122</v>
          </cell>
          <cell r="E1191" t="str">
            <v>F122</v>
          </cell>
          <cell r="F1191" t="str">
            <v>F122</v>
          </cell>
          <cell r="G1191" t="str">
            <v>F122</v>
          </cell>
        </row>
        <row r="1193">
          <cell r="D1193" t="str">
            <v>F123</v>
          </cell>
          <cell r="E1193" t="str">
            <v>F123</v>
          </cell>
          <cell r="F1193" t="str">
            <v>F123</v>
          </cell>
          <cell r="G1193" t="str">
            <v>F123</v>
          </cell>
        </row>
        <row r="1195">
          <cell r="D1195" t="str">
            <v>F124</v>
          </cell>
          <cell r="E1195" t="str">
            <v>F124</v>
          </cell>
          <cell r="F1195" t="str">
            <v>F124</v>
          </cell>
          <cell r="G1195" t="str">
            <v>F124</v>
          </cell>
        </row>
        <row r="1197">
          <cell r="D1197" t="str">
            <v>F125</v>
          </cell>
          <cell r="E1197" t="str">
            <v>F125</v>
          </cell>
          <cell r="F1197" t="str">
            <v>F125</v>
          </cell>
          <cell r="G1197" t="str">
            <v>F125</v>
          </cell>
        </row>
        <row r="1199">
          <cell r="D1199" t="str">
            <v>F126</v>
          </cell>
          <cell r="E1199" t="str">
            <v>F126</v>
          </cell>
          <cell r="F1199" t="str">
            <v>F126</v>
          </cell>
          <cell r="G1199" t="str">
            <v>F126</v>
          </cell>
        </row>
        <row r="1201">
          <cell r="D1201" t="str">
            <v>F127</v>
          </cell>
          <cell r="E1201" t="str">
            <v>F127</v>
          </cell>
          <cell r="F1201" t="str">
            <v>F127</v>
          </cell>
          <cell r="G1201" t="str">
            <v>F127</v>
          </cell>
        </row>
        <row r="1203">
          <cell r="D1203" t="str">
            <v>F128</v>
          </cell>
          <cell r="E1203" t="str">
            <v>F128</v>
          </cell>
          <cell r="F1203" t="str">
            <v>F128</v>
          </cell>
          <cell r="G1203" t="str">
            <v>F128</v>
          </cell>
        </row>
        <row r="1205">
          <cell r="D1205" t="str">
            <v>F129</v>
          </cell>
          <cell r="E1205" t="str">
            <v>F129</v>
          </cell>
          <cell r="F1205" t="str">
            <v>F129</v>
          </cell>
          <cell r="G1205" t="str">
            <v>F129</v>
          </cell>
        </row>
        <row r="1207">
          <cell r="D1207" t="str">
            <v>F130</v>
          </cell>
          <cell r="E1207" t="str">
            <v>F130</v>
          </cell>
          <cell r="F1207" t="str">
            <v>F130</v>
          </cell>
          <cell r="G1207" t="str">
            <v>F130</v>
          </cell>
        </row>
        <row r="1209">
          <cell r="D1209" t="str">
            <v>F121</v>
          </cell>
          <cell r="E1209" t="str">
            <v>F121</v>
          </cell>
          <cell r="F1209" t="str">
            <v>F121</v>
          </cell>
          <cell r="G1209" t="str">
            <v>F121</v>
          </cell>
        </row>
        <row r="1211">
          <cell r="D1211" t="str">
            <v>F120</v>
          </cell>
          <cell r="E1211" t="str">
            <v>F120</v>
          </cell>
          <cell r="F1211" t="str">
            <v>F120</v>
          </cell>
          <cell r="G1211" t="str">
            <v>F120</v>
          </cell>
        </row>
        <row r="1213">
          <cell r="D1213" t="str">
            <v>F102x</v>
          </cell>
          <cell r="E1213" t="str">
            <v>F102x</v>
          </cell>
          <cell r="F1213" t="str">
            <v>F102x</v>
          </cell>
          <cell r="G1213" t="str">
            <v>F102x</v>
          </cell>
        </row>
        <row r="1220">
          <cell r="D1220" t="str">
            <v>F107x</v>
          </cell>
          <cell r="E1220" t="str">
            <v>F107x</v>
          </cell>
          <cell r="F1220" t="str">
            <v>F107x</v>
          </cell>
          <cell r="G1220" t="str">
            <v>F107x</v>
          </cell>
        </row>
        <row r="1221">
          <cell r="D1221" t="str">
            <v>F105x</v>
          </cell>
          <cell r="E1221" t="str">
            <v>F105x</v>
          </cell>
          <cell r="F1221" t="str">
            <v>F105x</v>
          </cell>
          <cell r="G1221" t="str">
            <v>F105x</v>
          </cell>
        </row>
        <row r="1222">
          <cell r="D1222" t="str">
            <v>F105x</v>
          </cell>
          <cell r="E1222" t="str">
            <v>F105x</v>
          </cell>
          <cell r="F1222" t="str">
            <v>F105x</v>
          </cell>
          <cell r="G1222" t="str">
            <v>F105x</v>
          </cell>
        </row>
        <row r="1223">
          <cell r="D1223" t="str">
            <v>F105x</v>
          </cell>
          <cell r="E1223" t="str">
            <v>F105x</v>
          </cell>
          <cell r="F1223" t="str">
            <v>F105x</v>
          </cell>
          <cell r="G1223" t="str">
            <v>F105x</v>
          </cell>
        </row>
        <row r="1224">
          <cell r="D1224" t="str">
            <v>F42</v>
          </cell>
          <cell r="E1224" t="str">
            <v>F42</v>
          </cell>
          <cell r="F1224" t="str">
            <v>F42</v>
          </cell>
          <cell r="G1224" t="str">
            <v>F42</v>
          </cell>
        </row>
        <row r="1225">
          <cell r="D1225" t="str">
            <v>F102x</v>
          </cell>
          <cell r="E1225" t="str">
            <v>F102x</v>
          </cell>
          <cell r="F1225" t="str">
            <v>F102x</v>
          </cell>
          <cell r="G1225" t="str">
            <v>F102x</v>
          </cell>
        </row>
        <row r="1226">
          <cell r="D1226" t="str">
            <v>F30</v>
          </cell>
          <cell r="E1226" t="str">
            <v>F30</v>
          </cell>
          <cell r="F1226" t="str">
            <v>F30</v>
          </cell>
          <cell r="G1226" t="str">
            <v>F30</v>
          </cell>
        </row>
        <row r="1227">
          <cell r="D1227" t="str">
            <v>F105x</v>
          </cell>
          <cell r="E1227" t="str">
            <v>F105x</v>
          </cell>
          <cell r="F1227" t="str">
            <v>F105x</v>
          </cell>
          <cell r="G1227" t="str">
            <v>F105x</v>
          </cell>
        </row>
        <row r="1228">
          <cell r="D1228" t="str">
            <v>F105x</v>
          </cell>
          <cell r="E1228" t="str">
            <v>F105x</v>
          </cell>
          <cell r="F1228" t="str">
            <v>F105x</v>
          </cell>
          <cell r="G1228" t="str">
            <v>F105x</v>
          </cell>
        </row>
        <row r="1231">
          <cell r="D1231" t="str">
            <v>F30</v>
          </cell>
          <cell r="E1231" t="str">
            <v>F30</v>
          </cell>
          <cell r="F1231" t="str">
            <v>F30</v>
          </cell>
          <cell r="G1231" t="str">
            <v>F30</v>
          </cell>
        </row>
        <row r="1233">
          <cell r="D1233" t="str">
            <v>F30</v>
          </cell>
          <cell r="E1233" t="str">
            <v>F30</v>
          </cell>
          <cell r="F1233" t="str">
            <v>F30</v>
          </cell>
          <cell r="G1233" t="str">
            <v>F30</v>
          </cell>
        </row>
        <row r="1234">
          <cell r="D1234" t="str">
            <v>F30</v>
          </cell>
          <cell r="E1234" t="str">
            <v>F30</v>
          </cell>
          <cell r="F1234" t="str">
            <v>F30</v>
          </cell>
          <cell r="G1234" t="str">
            <v>F30</v>
          </cell>
        </row>
        <row r="1236">
          <cell r="D1236" t="str">
            <v>F30</v>
          </cell>
          <cell r="E1236" t="str">
            <v>F30</v>
          </cell>
          <cell r="F1236" t="str">
            <v>F30</v>
          </cell>
          <cell r="G1236" t="str">
            <v>F30</v>
          </cell>
        </row>
        <row r="1237">
          <cell r="D1237" t="str">
            <v>F30</v>
          </cell>
          <cell r="E1237" t="str">
            <v>F30</v>
          </cell>
          <cell r="F1237" t="str">
            <v>F30</v>
          </cell>
          <cell r="G1237" t="str">
            <v>F30</v>
          </cell>
        </row>
        <row r="1238">
          <cell r="D1238" t="str">
            <v>F30</v>
          </cell>
          <cell r="E1238" t="str">
            <v>F30</v>
          </cell>
          <cell r="F1238" t="str">
            <v>F30</v>
          </cell>
          <cell r="G1238" t="str">
            <v>F30</v>
          </cell>
        </row>
        <row r="1248">
          <cell r="D1248" t="str">
            <v>F10</v>
          </cell>
          <cell r="E1248" t="str">
            <v>F10</v>
          </cell>
          <cell r="F1248" t="str">
            <v>F10</v>
          </cell>
          <cell r="G1248" t="str">
            <v>F10</v>
          </cell>
        </row>
        <row r="1251">
          <cell r="D1251" t="str">
            <v>F108</v>
          </cell>
          <cell r="E1251" t="str">
            <v>F108</v>
          </cell>
          <cell r="F1251" t="str">
            <v>F108</v>
          </cell>
          <cell r="G1251" t="str">
            <v>F108</v>
          </cell>
        </row>
        <row r="1252">
          <cell r="D1252" t="str">
            <v>F108</v>
          </cell>
          <cell r="E1252" t="str">
            <v>F108</v>
          </cell>
          <cell r="F1252" t="str">
            <v>F108</v>
          </cell>
          <cell r="G1252" t="str">
            <v>F108</v>
          </cell>
        </row>
        <row r="1253">
          <cell r="D1253" t="str">
            <v>F108</v>
          </cell>
          <cell r="E1253" t="str">
            <v>F108</v>
          </cell>
          <cell r="F1253" t="str">
            <v>F108</v>
          </cell>
          <cell r="G1253" t="str">
            <v>F108</v>
          </cell>
        </row>
        <row r="1254">
          <cell r="D1254" t="str">
            <v>F108</v>
          </cell>
          <cell r="E1254" t="str">
            <v>F108</v>
          </cell>
          <cell r="F1254" t="str">
            <v>F108</v>
          </cell>
          <cell r="G1254" t="str">
            <v>F108</v>
          </cell>
        </row>
        <row r="1255">
          <cell r="D1255" t="str">
            <v>F108</v>
          </cell>
          <cell r="E1255" t="str">
            <v>F108</v>
          </cell>
          <cell r="F1255" t="str">
            <v>F108</v>
          </cell>
          <cell r="G1255" t="str">
            <v>F108</v>
          </cell>
        </row>
        <row r="1258">
          <cell r="D1258" t="str">
            <v>F30</v>
          </cell>
          <cell r="E1258" t="str">
            <v>F30</v>
          </cell>
          <cell r="F1258" t="str">
            <v>F30</v>
          </cell>
          <cell r="G1258" t="str">
            <v>F30</v>
          </cell>
        </row>
        <row r="1261">
          <cell r="D1261" t="str">
            <v>F107x</v>
          </cell>
          <cell r="E1261" t="str">
            <v>F107x</v>
          </cell>
          <cell r="F1261" t="str">
            <v>F107x</v>
          </cell>
          <cell r="G1261" t="str">
            <v>F107x</v>
          </cell>
        </row>
        <row r="1262">
          <cell r="D1262" t="str">
            <v>F105x</v>
          </cell>
          <cell r="E1262" t="str">
            <v>F105x</v>
          </cell>
          <cell r="F1262" t="str">
            <v>F105x</v>
          </cell>
          <cell r="G1262" t="str">
            <v>F105x</v>
          </cell>
        </row>
        <row r="1263">
          <cell r="D1263" t="str">
            <v>F105x</v>
          </cell>
          <cell r="E1263" t="str">
            <v>F105x</v>
          </cell>
          <cell r="F1263" t="str">
            <v>F105x</v>
          </cell>
          <cell r="G1263" t="str">
            <v>F105x</v>
          </cell>
        </row>
        <row r="1264">
          <cell r="D1264" t="str">
            <v>F30</v>
          </cell>
          <cell r="E1264" t="str">
            <v>F30</v>
          </cell>
          <cell r="F1264" t="str">
            <v>F30</v>
          </cell>
          <cell r="G1264" t="str">
            <v>F30</v>
          </cell>
        </row>
        <row r="1265">
          <cell r="D1265" t="str">
            <v>F105x</v>
          </cell>
          <cell r="E1265" t="str">
            <v>F105x</v>
          </cell>
          <cell r="F1265" t="str">
            <v>F105x</v>
          </cell>
          <cell r="G1265" t="str">
            <v>F105x</v>
          </cell>
        </row>
        <row r="1266">
          <cell r="D1266" t="str">
            <v>F105x</v>
          </cell>
          <cell r="E1266" t="str">
            <v>F105x</v>
          </cell>
          <cell r="F1266" t="str">
            <v>F105x</v>
          </cell>
          <cell r="G1266" t="str">
            <v>F105x</v>
          </cell>
        </row>
        <row r="1267">
          <cell r="D1267" t="str">
            <v>F105x</v>
          </cell>
          <cell r="E1267" t="str">
            <v>F105x</v>
          </cell>
          <cell r="F1267" t="str">
            <v>F105x</v>
          </cell>
          <cell r="G1267" t="str">
            <v>F105x</v>
          </cell>
        </row>
        <row r="1268">
          <cell r="D1268" t="str">
            <v>F42</v>
          </cell>
          <cell r="E1268" t="str">
            <v>F42</v>
          </cell>
          <cell r="F1268" t="str">
            <v>F42</v>
          </cell>
          <cell r="G1268" t="str">
            <v>F42</v>
          </cell>
        </row>
        <row r="1269">
          <cell r="D1269" t="str">
            <v>F105x</v>
          </cell>
          <cell r="E1269" t="str">
            <v>F105x</v>
          </cell>
          <cell r="F1269" t="str">
            <v>F105x</v>
          </cell>
          <cell r="G1269" t="str">
            <v>F105x</v>
          </cell>
        </row>
        <row r="1270">
          <cell r="D1270" t="str">
            <v>F105x</v>
          </cell>
          <cell r="E1270" t="str">
            <v>F105x</v>
          </cell>
          <cell r="F1270" t="str">
            <v>F105x</v>
          </cell>
          <cell r="G1270" t="str">
            <v>F105x</v>
          </cell>
        </row>
        <row r="1271">
          <cell r="D1271" t="str">
            <v>F102x</v>
          </cell>
          <cell r="E1271" t="str">
            <v>F102x</v>
          </cell>
          <cell r="F1271" t="str">
            <v>F102x</v>
          </cell>
          <cell r="G1271" t="str">
            <v>F102x</v>
          </cell>
        </row>
        <row r="1274">
          <cell r="D1274" t="str">
            <v>F30</v>
          </cell>
          <cell r="E1274" t="str">
            <v>F30</v>
          </cell>
          <cell r="F1274" t="str">
            <v>F30</v>
          </cell>
          <cell r="G1274" t="str">
            <v>F30</v>
          </cell>
        </row>
      </sheetData>
      <sheetData sheetId="32">
        <row r="13">
          <cell r="F13" t="str">
            <v>Residential
Sch 2</v>
          </cell>
          <cell r="G13" t="str">
            <v>Small General
Service
Sch 25</v>
          </cell>
          <cell r="H13" t="str">
            <v>General
Service
Sch 28</v>
          </cell>
          <cell r="I13" t="str">
            <v>Large General
Service
Sch 46</v>
          </cell>
          <cell r="J13" t="str">
            <v>Large General
Service Trans
Sch 48</v>
          </cell>
          <cell r="K13" t="str">
            <v>Irrigation
Sch 40</v>
          </cell>
          <cell r="L13" t="str">
            <v>Street &amp; Area
Lighting
Sch 15/58</v>
          </cell>
          <cell r="M13" t="str">
            <v>Irrigation
Sch 210</v>
          </cell>
          <cell r="N13" t="str">
            <v>Street &amp; Area
Lighting
Sch 207, 211, 212</v>
          </cell>
          <cell r="O13" t="str">
            <v>Traffic Sgnls
Outdoor Lgt
Sch 213</v>
          </cell>
        </row>
        <row r="15">
          <cell r="A15" t="str">
            <v>F10</v>
          </cell>
          <cell r="F15">
            <v>0.14887708630302221</v>
          </cell>
          <cell r="G15">
            <v>4.1387965673104099E-2</v>
          </cell>
          <cell r="H15">
            <v>0.18978993752297119</v>
          </cell>
          <cell r="I15">
            <v>0.23378690654613804</v>
          </cell>
          <cell r="J15">
            <v>0.38241885173855711</v>
          </cell>
          <cell r="K15">
            <v>2.6008773388981801E-3</v>
          </cell>
          <cell r="L15">
            <v>6.1853627924989213E-4</v>
          </cell>
          <cell r="M15">
            <v>4.1491866493795817E-4</v>
          </cell>
          <cell r="N15">
            <v>7.8240074419752299E-5</v>
          </cell>
          <cell r="O15">
            <v>2.6679858701405138E-5</v>
          </cell>
        </row>
        <row r="16">
          <cell r="A16" t="str">
            <v>F11</v>
          </cell>
          <cell r="F16">
            <v>0.14185852617184985</v>
          </cell>
          <cell r="G16">
            <v>3.9551000786803805E-2</v>
          </cell>
          <cell r="H16">
            <v>0.18205200581702929</v>
          </cell>
          <cell r="I16">
            <v>0.23822102151424634</v>
          </cell>
          <cell r="J16">
            <v>0.39414039840772541</v>
          </cell>
          <cell r="K16">
            <v>2.5933083873099427E-3</v>
          </cell>
          <cell r="L16">
            <v>9.9980802372299626E-4</v>
          </cell>
          <cell r="M16">
            <v>4.2011286423498565E-4</v>
          </cell>
          <cell r="N16">
            <v>1.2639520097541563E-4</v>
          </cell>
          <cell r="O16">
            <v>3.7422826101833406E-5</v>
          </cell>
        </row>
        <row r="17">
          <cell r="A17" t="str">
            <v>F12</v>
          </cell>
          <cell r="F17">
            <v>0.15589564643419454</v>
          </cell>
          <cell r="G17">
            <v>4.3224930559404386E-2</v>
          </cell>
          <cell r="H17">
            <v>0.19752786922891308</v>
          </cell>
          <cell r="I17">
            <v>0.22935279157802971</v>
          </cell>
          <cell r="J17">
            <v>0.37069730506938886</v>
          </cell>
          <cell r="K17">
            <v>2.6084462904864174E-3</v>
          </cell>
          <cell r="L17">
            <v>2.3726453477678822E-4</v>
          </cell>
          <cell r="M17">
            <v>4.0972446564093069E-4</v>
          </cell>
          <cell r="N17">
            <v>3.0084947864088978E-5</v>
          </cell>
          <cell r="O17">
            <v>1.5936891300976866E-5</v>
          </cell>
        </row>
        <row r="18">
          <cell r="A18" t="str">
            <v>F13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F14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F15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F16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F17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F18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F20</v>
          </cell>
          <cell r="F24">
            <v>0.3092895235326093</v>
          </cell>
          <cell r="G24">
            <v>6.3918070405806798E-2</v>
          </cell>
          <cell r="H24">
            <v>0.27393465200982803</v>
          </cell>
          <cell r="I24">
            <v>0.34658743692687749</v>
          </cell>
          <cell r="J24">
            <v>0</v>
          </cell>
          <cell r="K24">
            <v>3.9542049670674194E-3</v>
          </cell>
          <cell r="L24">
            <v>1.4498549790468841E-3</v>
          </cell>
          <cell r="M24">
            <v>6.1761376831403548E-4</v>
          </cell>
          <cell r="N24">
            <v>1.8739045734028362E-4</v>
          </cell>
          <cell r="O24">
            <v>6.1252953109937669E-5</v>
          </cell>
        </row>
        <row r="25">
          <cell r="A25" t="str">
            <v>F21</v>
          </cell>
          <cell r="F25">
            <v>0.580340639962311</v>
          </cell>
          <cell r="G25">
            <v>9.9743613803829803E-2</v>
          </cell>
          <cell r="H25">
            <v>0.2602873324402068</v>
          </cell>
          <cell r="I25">
            <v>3.8133048956516563E-2</v>
          </cell>
          <cell r="J25">
            <v>0</v>
          </cell>
          <cell r="K25">
            <v>1.5264929520670937E-2</v>
          </cell>
          <cell r="L25">
            <v>3.794083738119838E-3</v>
          </cell>
          <cell r="M25">
            <v>1.8428166527717008E-3</v>
          </cell>
          <cell r="N25">
            <v>4.8256238991375733E-4</v>
          </cell>
          <cell r="O25">
            <v>1.1097253565960969E-4</v>
          </cell>
        </row>
        <row r="26">
          <cell r="A26" t="str">
            <v>F22</v>
          </cell>
          <cell r="F26">
            <v>0.85333638699694347</v>
          </cell>
          <cell r="G26">
            <v>0.14666361300305658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F23</v>
          </cell>
          <cell r="F27">
            <v>0.45331895397564803</v>
          </cell>
          <cell r="G27">
            <v>7.8886375159653105E-2</v>
          </cell>
          <cell r="H27">
            <v>0.22294280334463207</v>
          </cell>
          <cell r="I27">
            <v>0.22806128689843699</v>
          </cell>
          <cell r="J27">
            <v>0</v>
          </cell>
          <cell r="K27">
            <v>1.1923827845783705E-2</v>
          </cell>
          <cell r="L27">
            <v>2.9636560892447555E-3</v>
          </cell>
          <cell r="M27">
            <v>1.4394713378294937E-3</v>
          </cell>
          <cell r="N27">
            <v>3.7694185580024143E-4</v>
          </cell>
          <cell r="O27">
            <v>8.6683492971484092E-5</v>
          </cell>
        </row>
        <row r="28">
          <cell r="A28" t="str">
            <v>F24</v>
          </cell>
          <cell r="F28">
            <v>0.2805919093146006</v>
          </cell>
          <cell r="G28">
            <v>6.880236076735545E-2</v>
          </cell>
          <cell r="H28">
            <v>0.2866835760714278</v>
          </cell>
          <cell r="I28">
            <v>0.35336020384191802</v>
          </cell>
          <cell r="J28">
            <v>0</v>
          </cell>
          <cell r="K28">
            <v>7.2586274335471107E-3</v>
          </cell>
          <cell r="L28">
            <v>1.3332263757847593E-3</v>
          </cell>
          <cell r="M28">
            <v>1.8311722583256509E-3</v>
          </cell>
          <cell r="N28">
            <v>1.047002212944884E-4</v>
          </cell>
          <cell r="O28">
            <v>3.4223715746131215E-5</v>
          </cell>
        </row>
        <row r="29">
          <cell r="A29" t="str">
            <v>F25</v>
          </cell>
          <cell r="F29">
            <v>0.41493008317595687</v>
          </cell>
          <cell r="G29">
            <v>8.5672767334031411E-2</v>
          </cell>
          <cell r="H29">
            <v>0.23540214102374149</v>
          </cell>
          <cell r="I29">
            <v>0.2345943246616379</v>
          </cell>
          <cell r="J29">
            <v>0</v>
          </cell>
          <cell r="K29">
            <v>2.2083715113827569E-2</v>
          </cell>
          <cell r="L29">
            <v>2.7495919552032919E-3</v>
          </cell>
          <cell r="M29">
            <v>4.3060231805756083E-3</v>
          </cell>
          <cell r="N29">
            <v>2.1248858439777119E-4</v>
          </cell>
          <cell r="O29">
            <v>4.8864970628058869E-5</v>
          </cell>
        </row>
        <row r="30">
          <cell r="A30" t="str">
            <v>F26</v>
          </cell>
          <cell r="F30">
            <v>0.3653932756490933</v>
          </cell>
          <cell r="G30">
            <v>7.5512525778406156E-2</v>
          </cell>
          <cell r="H30">
            <v>0.32362518674549401</v>
          </cell>
          <cell r="I30">
            <v>0.22806128689843699</v>
          </cell>
          <cell r="J30">
            <v>0</v>
          </cell>
          <cell r="K30">
            <v>4.6714802654877052E-3</v>
          </cell>
          <cell r="L30">
            <v>1.7128522620464177E-3</v>
          </cell>
          <cell r="M30">
            <v>7.2964617524929644E-4</v>
          </cell>
          <cell r="N30">
            <v>2.2138225779810093E-4</v>
          </cell>
          <cell r="O30">
            <v>7.2363967988268126E-5</v>
          </cell>
        </row>
        <row r="31">
          <cell r="A31" t="str">
            <v>F27</v>
          </cell>
          <cell r="F31">
            <v>0.40935611481237061</v>
          </cell>
          <cell r="G31">
            <v>7.7199450469029623E-2</v>
          </cell>
          <cell r="H31">
            <v>0.27328399504506301</v>
          </cell>
          <cell r="I31">
            <v>0.22806128689843699</v>
          </cell>
          <cell r="J31">
            <v>0</v>
          </cell>
          <cell r="K31">
            <v>8.2976540556357059E-3</v>
          </cell>
          <cell r="L31">
            <v>2.3382541756455867E-3</v>
          </cell>
          <cell r="M31">
            <v>1.0845587565393949E-3</v>
          </cell>
          <cell r="N31">
            <v>2.9916205679917117E-4</v>
          </cell>
          <cell r="O31">
            <v>7.9523730479876109E-5</v>
          </cell>
        </row>
        <row r="32">
          <cell r="A32" t="str">
            <v>F30</v>
          </cell>
          <cell r="F32">
            <v>0.12782140590950519</v>
          </cell>
          <cell r="G32">
            <v>3.5877071014203232E-2</v>
          </cell>
          <cell r="H32">
            <v>0.16657614240514551</v>
          </cell>
          <cell r="I32">
            <v>0.24708925145046295</v>
          </cell>
          <cell r="J32">
            <v>0.41758349174606196</v>
          </cell>
          <cell r="K32">
            <v>2.578170484133468E-3</v>
          </cell>
          <cell r="L32">
            <v>1.7623515126692041E-3</v>
          </cell>
          <cell r="M32">
            <v>4.3050126282904061E-4</v>
          </cell>
          <cell r="N32">
            <v>2.2270545408674226E-4</v>
          </cell>
          <cell r="O32">
            <v>5.8908760902689949E-5</v>
          </cell>
        </row>
        <row r="33">
          <cell r="A33" t="str">
            <v>F33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F35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F37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F40</v>
          </cell>
          <cell r="F36">
            <v>0.78184095491608507</v>
          </cell>
          <cell r="G36">
            <v>0.15742601377999779</v>
          </cell>
          <cell r="H36">
            <v>3.0232682371287119E-2</v>
          </cell>
          <cell r="I36">
            <v>5.5465512499062444E-4</v>
          </cell>
          <cell r="J36">
            <v>2.0060784746074839E-4</v>
          </cell>
          <cell r="K36">
            <v>4.6713782043267755E-3</v>
          </cell>
          <cell r="L36">
            <v>2.2239056358871006E-2</v>
          </cell>
          <cell r="M36">
            <v>6.9559208298004534E-4</v>
          </cell>
          <cell r="N36">
            <v>1.9617515281430686E-3</v>
          </cell>
          <cell r="O36">
            <v>1.7730778585765863E-4</v>
          </cell>
        </row>
        <row r="37">
          <cell r="A37" t="str">
            <v>F41</v>
          </cell>
          <cell r="F37">
            <v>0.78741419653936773</v>
          </cell>
          <cell r="G37">
            <v>0.15865437395280335</v>
          </cell>
          <cell r="H37">
            <v>3.1823095777797274E-2</v>
          </cell>
          <cell r="I37">
            <v>1.0495005239084424E-2</v>
          </cell>
          <cell r="J37">
            <v>7.9342981922040888E-3</v>
          </cell>
          <cell r="K37">
            <v>3.1730817300695082E-3</v>
          </cell>
          <cell r="L37">
            <v>0</v>
          </cell>
          <cell r="M37">
            <v>3.2737686957898959E-4</v>
          </cell>
          <cell r="N37">
            <v>0</v>
          </cell>
          <cell r="O37">
            <v>1.7857169909482083E-4</v>
          </cell>
        </row>
        <row r="38">
          <cell r="A38" t="str">
            <v>F42</v>
          </cell>
          <cell r="F38">
            <v>0.78890167708412218</v>
          </cell>
          <cell r="G38">
            <v>0.1499962790205818</v>
          </cell>
          <cell r="H38">
            <v>3.2818467791608574E-2</v>
          </cell>
          <cell r="I38">
            <v>1.9594505530095806E-3</v>
          </cell>
          <cell r="J38">
            <v>7.086947184553093E-4</v>
          </cell>
          <cell r="K38">
            <v>3.0562506442432984E-3</v>
          </cell>
          <cell r="L38">
            <v>2.0292068486830635E-2</v>
          </cell>
          <cell r="M38">
            <v>3.1532303724783774E-4</v>
          </cell>
          <cell r="N38">
            <v>1.7900038437262502E-3</v>
          </cell>
          <cell r="O38">
            <v>1.6178482017456262E-4</v>
          </cell>
        </row>
        <row r="39">
          <cell r="A39" t="str">
            <v>F43</v>
          </cell>
          <cell r="F39">
            <v>1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 t="str">
            <v>F44</v>
          </cell>
          <cell r="F40">
            <v>0</v>
          </cell>
          <cell r="G40">
            <v>0.84735426008968606</v>
          </cell>
          <cell r="H40">
            <v>0.15182388911536893</v>
          </cell>
          <cell r="I40">
            <v>7.8271504280472885E-4</v>
          </cell>
          <cell r="J40">
            <v>3.9135752140236443E-5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 t="str">
            <v>F45</v>
          </cell>
          <cell r="F41">
            <v>0</v>
          </cell>
          <cell r="G41">
            <v>0.50023273404317214</v>
          </cell>
          <cell r="H41">
            <v>0.19334380636527609</v>
          </cell>
          <cell r="I41">
            <v>2.1411531971839183E-2</v>
          </cell>
          <cell r="J41">
            <v>1.0269389654971782E-2</v>
          </cell>
          <cell r="K41">
            <v>0.23913422935939954</v>
          </cell>
          <cell r="L41">
            <v>0</v>
          </cell>
          <cell r="M41">
            <v>3.5608308605341248E-2</v>
          </cell>
          <cell r="N41">
            <v>0</v>
          </cell>
          <cell r="O41">
            <v>0</v>
          </cell>
        </row>
        <row r="42">
          <cell r="A42" t="str">
            <v>F46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0.91225493624262777</v>
          </cell>
          <cell r="M42">
            <v>0</v>
          </cell>
          <cell r="N42">
            <v>8.0471827866750584E-2</v>
          </cell>
          <cell r="O42">
            <v>7.2732358906217225E-3</v>
          </cell>
        </row>
        <row r="43">
          <cell r="A43" t="str">
            <v>F47</v>
          </cell>
          <cell r="F43">
            <v>0.78741419653936773</v>
          </cell>
          <cell r="G43">
            <v>0.15865437395280335</v>
          </cell>
          <cell r="H43">
            <v>3.1823095777797274E-2</v>
          </cell>
          <cell r="I43">
            <v>1.0495005239084424E-2</v>
          </cell>
          <cell r="J43">
            <v>7.9342981922040888E-3</v>
          </cell>
          <cell r="K43">
            <v>3.1730817300695082E-3</v>
          </cell>
          <cell r="L43">
            <v>0</v>
          </cell>
          <cell r="M43">
            <v>3.2737686957898959E-4</v>
          </cell>
          <cell r="N43">
            <v>0</v>
          </cell>
          <cell r="O43">
            <v>1.7857169909482083E-4</v>
          </cell>
        </row>
        <row r="44">
          <cell r="A44" t="str">
            <v>F48</v>
          </cell>
          <cell r="F44">
            <v>0.78890167708412218</v>
          </cell>
          <cell r="G44">
            <v>0.1499962790205818</v>
          </cell>
          <cell r="H44">
            <v>3.2818467791608574E-2</v>
          </cell>
          <cell r="I44">
            <v>1.9594505530095806E-3</v>
          </cell>
          <cell r="J44">
            <v>7.086947184553093E-4</v>
          </cell>
          <cell r="K44">
            <v>3.0562506442432984E-3</v>
          </cell>
          <cell r="L44">
            <v>2.0292068486830635E-2</v>
          </cell>
          <cell r="M44">
            <v>3.1532303724783774E-4</v>
          </cell>
          <cell r="N44">
            <v>1.7900038437262502E-3</v>
          </cell>
          <cell r="O44">
            <v>1.6178482017456262E-4</v>
          </cell>
        </row>
        <row r="45">
          <cell r="A45" t="str">
            <v>F50</v>
          </cell>
          <cell r="F45">
            <v>6.6528168589796516E-2</v>
          </cell>
          <cell r="G45">
            <v>0.28364697909857622</v>
          </cell>
          <cell r="H45">
            <v>0.54946638458378816</v>
          </cell>
          <cell r="I45">
            <v>0</v>
          </cell>
          <cell r="J45">
            <v>7.5451752140317394E-2</v>
          </cell>
          <cell r="K45">
            <v>7.4904420562911835E-3</v>
          </cell>
          <cell r="L45">
            <v>1.7416273531230438E-2</v>
          </cell>
          <cell r="M45">
            <v>0</v>
          </cell>
          <cell r="N45">
            <v>0</v>
          </cell>
          <cell r="O45">
            <v>0</v>
          </cell>
        </row>
        <row r="46">
          <cell r="A46" t="str">
            <v>F51</v>
          </cell>
          <cell r="F46">
            <v>0.51259919627175232</v>
          </cell>
          <cell r="G46">
            <v>0.34101625660568136</v>
          </cell>
          <cell r="H46">
            <v>3.4293723886123638E-2</v>
          </cell>
          <cell r="I46">
            <v>1.4750998122935489E-2</v>
          </cell>
          <cell r="J46">
            <v>9.3060359408069268E-2</v>
          </cell>
          <cell r="K46">
            <v>2.6360704145600398E-3</v>
          </cell>
          <cell r="L46">
            <v>1.1180586077270422E-3</v>
          </cell>
          <cell r="M46">
            <v>0</v>
          </cell>
          <cell r="N46">
            <v>5.253366831509071E-4</v>
          </cell>
          <cell r="O46">
            <v>0</v>
          </cell>
        </row>
        <row r="47">
          <cell r="A47" t="str">
            <v>F60</v>
          </cell>
          <cell r="F47">
            <v>0.4163387867870964</v>
          </cell>
          <cell r="G47">
            <v>0.10827498872975018</v>
          </cell>
          <cell r="H47">
            <v>0.11149434544781302</v>
          </cell>
          <cell r="I47">
            <v>2.8616381387944465E-2</v>
          </cell>
          <cell r="J47">
            <v>0.32754498078201066</v>
          </cell>
          <cell r="K47">
            <v>6.1604418032429704E-3</v>
          </cell>
          <cell r="L47">
            <v>0</v>
          </cell>
          <cell r="M47">
            <v>1.4809850136527586E-3</v>
          </cell>
          <cell r="N47">
            <v>0</v>
          </cell>
          <cell r="O47">
            <v>8.9090048489577888E-5</v>
          </cell>
        </row>
        <row r="48">
          <cell r="A48" t="str">
            <v>F70</v>
          </cell>
          <cell r="F48">
            <v>0.67672298360126515</v>
          </cell>
          <cell r="G48">
            <v>0.19703520026468399</v>
          </cell>
          <cell r="H48">
            <v>9.5016863526360934E-2</v>
          </cell>
          <cell r="I48">
            <v>5.0111126540963308E-3</v>
          </cell>
          <cell r="J48">
            <v>0</v>
          </cell>
          <cell r="K48">
            <v>0</v>
          </cell>
          <cell r="L48">
            <v>2.3929302723107868E-2</v>
          </cell>
          <cell r="M48">
            <v>0</v>
          </cell>
          <cell r="N48">
            <v>2.11085153195943E-3</v>
          </cell>
          <cell r="O48">
            <v>1.7368569852622845E-4</v>
          </cell>
        </row>
        <row r="49">
          <cell r="A49" t="str">
            <v>F80</v>
          </cell>
          <cell r="F49">
            <v>0.90633387548051636</v>
          </cell>
          <cell r="G49">
            <v>1.7573089469347467E-2</v>
          </cell>
          <cell r="H49">
            <v>5.8909939673557711E-2</v>
          </cell>
          <cell r="I49">
            <v>1.1781887641831324E-2</v>
          </cell>
          <cell r="J49">
            <v>9.1538799155766186E-4</v>
          </cell>
          <cell r="K49">
            <v>3.8764267960046451E-3</v>
          </cell>
          <cell r="L49">
            <v>0</v>
          </cell>
          <cell r="M49">
            <v>6.0939294718481945E-4</v>
          </cell>
          <cell r="N49">
            <v>0</v>
          </cell>
          <cell r="O49">
            <v>0</v>
          </cell>
        </row>
        <row r="50">
          <cell r="A50" t="str">
            <v>F90</v>
          </cell>
          <cell r="F50">
            <v>0.78179451668077904</v>
          </cell>
          <cell r="G50">
            <v>0.15741746056455899</v>
          </cell>
          <cell r="H50">
            <v>3.0243698644780784E-2</v>
          </cell>
          <cell r="I50">
            <v>5.7190060885239859E-4</v>
          </cell>
          <cell r="J50">
            <v>2.2919280209202699E-4</v>
          </cell>
          <cell r="K50">
            <v>4.6712274159757044E-3</v>
          </cell>
          <cell r="L50">
            <v>2.2237515202164802E-2</v>
          </cell>
          <cell r="M50">
            <v>6.955720937300169E-4</v>
          </cell>
          <cell r="N50">
            <v>1.9616183515038933E-3</v>
          </cell>
          <cell r="O50">
            <v>1.7729763556229871E-4</v>
          </cell>
        </row>
        <row r="51">
          <cell r="A51" t="str">
            <v>F101</v>
          </cell>
          <cell r="F51">
            <v>0.2440173154136219</v>
          </cell>
          <cell r="G51">
            <v>5.7409341992497566E-2</v>
          </cell>
          <cell r="H51">
            <v>0.20295586355912756</v>
          </cell>
          <cell r="I51">
            <v>0.20680235471837832</v>
          </cell>
          <cell r="J51">
            <v>0.28052068513270123</v>
          </cell>
          <cell r="K51">
            <v>3.4689528266758441E-3</v>
          </cell>
          <cell r="L51">
            <v>3.9872059473804967E-3</v>
          </cell>
          <cell r="M51">
            <v>5.2474586734766869E-4</v>
          </cell>
          <cell r="N51">
            <v>2.7062572006693303E-4</v>
          </cell>
          <cell r="O51">
            <v>4.2908822202338693E-5</v>
          </cell>
        </row>
        <row r="52">
          <cell r="A52" t="str">
            <v>F101P</v>
          </cell>
          <cell r="F52">
            <v>0.14540773219069372</v>
          </cell>
          <cell r="G52">
            <v>4.0712587053508838E-2</v>
          </cell>
          <cell r="H52">
            <v>0.18936271660877294</v>
          </cell>
          <cell r="I52">
            <v>0.23529488943412538</v>
          </cell>
          <cell r="J52">
            <v>0.38551123888626587</v>
          </cell>
          <cell r="K52">
            <v>2.5978189555616342E-3</v>
          </cell>
          <cell r="L52">
            <v>5.9152082071178131E-4</v>
          </cell>
          <cell r="M52">
            <v>4.1597014766628918E-4</v>
          </cell>
          <cell r="N52">
            <v>7.7940140755552317E-5</v>
          </cell>
          <cell r="O52">
            <v>2.7585761937971224E-5</v>
          </cell>
        </row>
        <row r="53">
          <cell r="A53" t="str">
            <v>F101T</v>
          </cell>
          <cell r="F53">
            <v>0.14760947765651072</v>
          </cell>
          <cell r="G53">
            <v>3.9227426984226758E-2</v>
          </cell>
          <cell r="H53">
            <v>0.18748109730159143</v>
          </cell>
          <cell r="I53">
            <v>0.23623874882797993</v>
          </cell>
          <cell r="J53">
            <v>0.38593180096347307</v>
          </cell>
          <cell r="K53">
            <v>2.5614528918512769E-3</v>
          </cell>
          <cell r="L53">
            <v>4.3147390514329222E-4</v>
          </cell>
          <cell r="M53">
            <v>4.182137472749043E-4</v>
          </cell>
          <cell r="N53">
            <v>7.3822463095451444E-5</v>
          </cell>
          <cell r="O53">
            <v>2.6485258853239185E-5</v>
          </cell>
        </row>
        <row r="54">
          <cell r="A54" t="str">
            <v>F101D</v>
          </cell>
          <cell r="F54">
            <v>0.49611090882896264</v>
          </cell>
          <cell r="G54">
            <v>0.10207722984097009</v>
          </cell>
          <cell r="H54">
            <v>0.24143695567594362</v>
          </cell>
          <cell r="I54">
            <v>0.13254101332285378</v>
          </cell>
          <cell r="J54">
            <v>7.4699881769200579E-3</v>
          </cell>
          <cell r="K54">
            <v>5.7858151085240558E-3</v>
          </cell>
          <cell r="L54">
            <v>1.2917994010574798E-2</v>
          </cell>
          <cell r="M54">
            <v>8.0774710260206155E-4</v>
          </cell>
          <cell r="N54">
            <v>7.6894089722843442E-4</v>
          </cell>
          <cell r="O54">
            <v>8.3407035420573155E-5</v>
          </cell>
        </row>
        <row r="55">
          <cell r="A55" t="str">
            <v>F101R</v>
          </cell>
          <cell r="F55">
            <v>0.35886464639852622</v>
          </cell>
          <cell r="G55">
            <v>7.7438494399032637E-2</v>
          </cell>
          <cell r="H55">
            <v>0.16620171740654766</v>
          </cell>
          <cell r="I55">
            <v>0.16254292319941369</v>
          </cell>
          <cell r="J55">
            <v>0.22261904020217685</v>
          </cell>
          <cell r="K55">
            <v>3.3153360809823735E-3</v>
          </cell>
          <cell r="L55">
            <v>7.8769172045573214E-3</v>
          </cell>
          <cell r="M55">
            <v>4.6621502602472574E-4</v>
          </cell>
          <cell r="N55">
            <v>6.0718694698730694E-4</v>
          </cell>
          <cell r="O55">
            <v>6.7523135751142028E-5</v>
          </cell>
        </row>
        <row r="56">
          <cell r="A56" t="str">
            <v>F101M</v>
          </cell>
          <cell r="F56">
            <v>0.18799063011467659</v>
          </cell>
          <cell r="G56">
            <v>4.7907367556052904E-2</v>
          </cell>
          <cell r="H56">
            <v>0.19182927264129221</v>
          </cell>
          <cell r="I56">
            <v>0.22356130026068144</v>
          </cell>
          <cell r="J56">
            <v>0.34239399598603443</v>
          </cell>
          <cell r="K56">
            <v>2.9868485496073556E-3</v>
          </cell>
          <cell r="L56">
            <v>2.6171973512796902E-3</v>
          </cell>
          <cell r="M56">
            <v>4.657129821689754E-4</v>
          </cell>
          <cell r="N56">
            <v>2.0811553390618606E-4</v>
          </cell>
          <cell r="O56">
            <v>3.9559024300286872E-5</v>
          </cell>
        </row>
        <row r="57">
          <cell r="A57" t="str">
            <v>F102</v>
          </cell>
          <cell r="F57">
            <v>0.23974563926200637</v>
          </cell>
          <cell r="G57">
            <v>5.7296246442334366E-2</v>
          </cell>
          <cell r="H57">
            <v>0.2031438691318731</v>
          </cell>
          <cell r="I57">
            <v>0.20704941174640426</v>
          </cell>
          <cell r="J57">
            <v>0.2841203890085679</v>
          </cell>
          <cell r="K57">
            <v>3.4253766911306973E-3</v>
          </cell>
          <cell r="L57">
            <v>4.3854639565153548E-3</v>
          </cell>
          <cell r="M57">
            <v>5.171644883254509E-4</v>
          </cell>
          <cell r="N57">
            <v>2.7491682640498356E-4</v>
          </cell>
          <cell r="O57">
            <v>4.1522446437518707E-5</v>
          </cell>
        </row>
        <row r="58">
          <cell r="A58" t="str">
            <v>F102P</v>
          </cell>
          <cell r="F58">
            <v>0.14887708630302227</v>
          </cell>
          <cell r="G58">
            <v>4.138796567310412E-2</v>
          </cell>
          <cell r="H58">
            <v>0.18978993752297127</v>
          </cell>
          <cell r="I58">
            <v>0.23378690654613812</v>
          </cell>
          <cell r="J58">
            <v>0.38241885173855716</v>
          </cell>
          <cell r="K58">
            <v>2.6008773388981814E-3</v>
          </cell>
          <cell r="L58">
            <v>6.1853627924989224E-4</v>
          </cell>
          <cell r="M58">
            <v>4.1491866493795833E-4</v>
          </cell>
          <cell r="N58">
            <v>7.8240074419752339E-5</v>
          </cell>
          <cell r="O58">
            <v>2.6679858701405148E-5</v>
          </cell>
        </row>
        <row r="59">
          <cell r="A59" t="str">
            <v>F102T</v>
          </cell>
          <cell r="F59">
            <v>0.14887708630302224</v>
          </cell>
          <cell r="G59">
            <v>4.1387965673104106E-2</v>
          </cell>
          <cell r="H59">
            <v>0.18978993752297124</v>
          </cell>
          <cell r="I59">
            <v>0.23378690654613815</v>
          </cell>
          <cell r="J59">
            <v>0.38241885173855722</v>
          </cell>
          <cell r="K59">
            <v>2.6008773388981801E-3</v>
          </cell>
          <cell r="L59">
            <v>6.1853627924989235E-4</v>
          </cell>
          <cell r="M59">
            <v>4.1491866493795828E-4</v>
          </cell>
          <cell r="N59">
            <v>7.8240074419752312E-5</v>
          </cell>
          <cell r="O59">
            <v>2.6679858701405144E-5</v>
          </cell>
        </row>
        <row r="60">
          <cell r="A60" t="str">
            <v>F102D</v>
          </cell>
          <cell r="F60">
            <v>0.49354633103863882</v>
          </cell>
          <cell r="G60">
            <v>0.10172891905273654</v>
          </cell>
          <cell r="H60">
            <v>0.240442108950955</v>
          </cell>
          <cell r="I60">
            <v>0.13237016952704606</v>
          </cell>
          <cell r="J60">
            <v>9.5675648570509308E-3</v>
          </cell>
          <cell r="K60">
            <v>5.7282471468806878E-3</v>
          </cell>
          <cell r="L60">
            <v>1.4906692910101249E-2</v>
          </cell>
          <cell r="M60">
            <v>8.0274250032185887E-4</v>
          </cell>
          <cell r="N60">
            <v>8.2424543443029255E-4</v>
          </cell>
          <cell r="O60">
            <v>8.2978581838743151E-5</v>
          </cell>
        </row>
        <row r="61">
          <cell r="A61" t="str">
            <v>F102R</v>
          </cell>
          <cell r="F61">
            <v>0.23974563926200637</v>
          </cell>
          <cell r="G61">
            <v>5.7296246442334366E-2</v>
          </cell>
          <cell r="H61">
            <v>0.2031438691318731</v>
          </cell>
          <cell r="I61">
            <v>0.20704941174640426</v>
          </cell>
          <cell r="J61">
            <v>0.2841203890085679</v>
          </cell>
          <cell r="K61">
            <v>3.4253766911306973E-3</v>
          </cell>
          <cell r="L61">
            <v>4.3854639565153548E-3</v>
          </cell>
          <cell r="M61">
            <v>5.171644883254509E-4</v>
          </cell>
          <cell r="N61">
            <v>2.7491682640498356E-4</v>
          </cell>
          <cell r="O61">
            <v>4.1522446437518707E-5</v>
          </cell>
        </row>
        <row r="62">
          <cell r="A62" t="str">
            <v>F102M</v>
          </cell>
          <cell r="F62">
            <v>0.23974563926200637</v>
          </cell>
          <cell r="G62">
            <v>5.7296246442334366E-2</v>
          </cell>
          <cell r="H62">
            <v>0.2031438691318731</v>
          </cell>
          <cell r="I62">
            <v>0.20704941174640426</v>
          </cell>
          <cell r="J62">
            <v>0.2841203890085679</v>
          </cell>
          <cell r="K62">
            <v>3.4253766911306973E-3</v>
          </cell>
          <cell r="L62">
            <v>4.3854639565153548E-3</v>
          </cell>
          <cell r="M62">
            <v>5.171644883254509E-4</v>
          </cell>
          <cell r="N62">
            <v>2.7491682640498356E-4</v>
          </cell>
          <cell r="O62">
            <v>4.1522446437518707E-5</v>
          </cell>
        </row>
        <row r="63">
          <cell r="A63" t="str">
            <v>F103</v>
          </cell>
          <cell r="F63">
            <v>0.33333333333333331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0.33333333333333331</v>
          </cell>
          <cell r="L63">
            <v>0</v>
          </cell>
          <cell r="M63">
            <v>0</v>
          </cell>
          <cell r="N63">
            <v>0.33333333333333331</v>
          </cell>
          <cell r="O63">
            <v>0</v>
          </cell>
        </row>
        <row r="64">
          <cell r="A64" t="str">
            <v>F104</v>
          </cell>
          <cell r="F64">
            <v>0.23187624220625006</v>
          </cell>
          <cell r="G64">
            <v>5.590665095511211E-2</v>
          </cell>
          <cell r="H64">
            <v>0.20127754303072345</v>
          </cell>
          <cell r="I64">
            <v>0.20942813415478045</v>
          </cell>
          <cell r="J64">
            <v>0.29380403762600793</v>
          </cell>
          <cell r="K64">
            <v>3.350330453455428E-3</v>
          </cell>
          <cell r="L64">
            <v>3.5630841492503172E-3</v>
          </cell>
          <cell r="M64">
            <v>5.0698272363691244E-4</v>
          </cell>
          <cell r="N64">
            <v>2.4629894525595353E-4</v>
          </cell>
          <cell r="O64">
            <v>4.0695755527092592E-5</v>
          </cell>
        </row>
        <row r="65">
          <cell r="A65" t="str">
            <v>F104P</v>
          </cell>
          <cell r="F65">
            <v>0.14837858851105182</v>
          </cell>
          <cell r="G65">
            <v>4.126081088673738E-2</v>
          </cell>
          <cell r="H65">
            <v>0.18927779191298913</v>
          </cell>
          <cell r="I65">
            <v>0.23408915732078384</v>
          </cell>
          <cell r="J65">
            <v>0.3832276870406286</v>
          </cell>
          <cell r="K65">
            <v>2.6000569924323818E-3</v>
          </cell>
          <cell r="L65">
            <v>6.4199426402396253E-4</v>
          </cell>
          <cell r="M65">
            <v>4.1521986018858191E-4</v>
          </cell>
          <cell r="N65">
            <v>8.1315011583279884E-5</v>
          </cell>
          <cell r="O65">
            <v>2.7378199581124462E-5</v>
          </cell>
        </row>
        <row r="66">
          <cell r="A66" t="str">
            <v>F104T</v>
          </cell>
          <cell r="F66">
            <v>0.14874753773509342</v>
          </cell>
          <cell r="G66">
            <v>4.1365590702431461E-2</v>
          </cell>
          <cell r="H66">
            <v>0.18977730018440092</v>
          </cell>
          <cell r="I66">
            <v>0.23382464879052892</v>
          </cell>
          <cell r="J66">
            <v>0.38255282652410066</v>
          </cell>
          <cell r="K66">
            <v>2.5997545645239754E-3</v>
          </cell>
          <cell r="L66">
            <v>6.1298079716306966E-4</v>
          </cell>
          <cell r="M66">
            <v>4.1477907453226555E-4</v>
          </cell>
          <cell r="N66">
            <v>7.7928367865776703E-5</v>
          </cell>
          <cell r="O66">
            <v>2.6653259359638313E-5</v>
          </cell>
        </row>
        <row r="67">
          <cell r="A67" t="str">
            <v>F104D</v>
          </cell>
          <cell r="F67">
            <v>0.49696893131683367</v>
          </cell>
          <cell r="G67">
            <v>0.10238786740871872</v>
          </cell>
          <cell r="H67">
            <v>0.24081960564679175</v>
          </cell>
          <cell r="I67">
            <v>0.13164732779861532</v>
          </cell>
          <cell r="J67">
            <v>7.8312318990572654E-3</v>
          </cell>
          <cell r="K67">
            <v>5.7780826773092507E-3</v>
          </cell>
          <cell r="L67">
            <v>1.2906447337138624E-2</v>
          </cell>
          <cell r="M67">
            <v>8.0559340312466783E-4</v>
          </cell>
          <cell r="N67">
            <v>7.7129757586241689E-4</v>
          </cell>
          <cell r="O67">
            <v>8.3614936548339318E-5</v>
          </cell>
        </row>
        <row r="68">
          <cell r="A68" t="str">
            <v>F104R</v>
          </cell>
          <cell r="F68">
            <v>0.78890167708412196</v>
          </cell>
          <cell r="G68">
            <v>0.14999627902058171</v>
          </cell>
          <cell r="H68">
            <v>3.281846779160856E-2</v>
          </cell>
          <cell r="I68">
            <v>1.9594505530095784E-3</v>
          </cell>
          <cell r="J68">
            <v>7.0869471845530876E-4</v>
          </cell>
          <cell r="K68">
            <v>3.0562506442432962E-3</v>
          </cell>
          <cell r="L68">
            <v>2.0292068486830638E-2</v>
          </cell>
          <cell r="M68">
            <v>3.1532303724783763E-4</v>
          </cell>
          <cell r="N68">
            <v>1.7900038437262491E-3</v>
          </cell>
          <cell r="O68">
            <v>1.6178482017456265E-4</v>
          </cell>
        </row>
        <row r="69">
          <cell r="A69" t="str">
            <v>F104M</v>
          </cell>
          <cell r="F69">
            <v>0.23187624220625006</v>
          </cell>
          <cell r="G69">
            <v>5.590665095511211E-2</v>
          </cell>
          <cell r="H69">
            <v>0.20127754303072345</v>
          </cell>
          <cell r="I69">
            <v>0.20942813415478045</v>
          </cell>
          <cell r="J69">
            <v>0.29380403762600793</v>
          </cell>
          <cell r="K69">
            <v>3.350330453455428E-3</v>
          </cell>
          <cell r="L69">
            <v>3.5630841492503172E-3</v>
          </cell>
          <cell r="M69">
            <v>5.0698272363691244E-4</v>
          </cell>
          <cell r="N69">
            <v>2.4629894525595353E-4</v>
          </cell>
          <cell r="O69">
            <v>4.0695755527092592E-5</v>
          </cell>
        </row>
        <row r="70">
          <cell r="A70" t="str">
            <v>F105</v>
          </cell>
          <cell r="F70">
            <v>0.14887708630302224</v>
          </cell>
          <cell r="G70">
            <v>4.1387965673104113E-2</v>
          </cell>
          <cell r="H70">
            <v>0.18978993752297121</v>
          </cell>
          <cell r="I70">
            <v>0.2337869065461381</v>
          </cell>
          <cell r="J70">
            <v>0.38241885173855716</v>
          </cell>
          <cell r="K70">
            <v>2.6008773388981805E-3</v>
          </cell>
          <cell r="L70">
            <v>6.1853627924989213E-4</v>
          </cell>
          <cell r="M70">
            <v>4.1491866493795822E-4</v>
          </cell>
          <cell r="N70">
            <v>7.8240074419752326E-5</v>
          </cell>
          <cell r="O70">
            <v>2.6679858701405144E-5</v>
          </cell>
        </row>
        <row r="71">
          <cell r="A71" t="str">
            <v>F105P</v>
          </cell>
          <cell r="F71">
            <v>0.14887708630302227</v>
          </cell>
          <cell r="G71">
            <v>4.138796567310412E-2</v>
          </cell>
          <cell r="H71">
            <v>0.18978993752297127</v>
          </cell>
          <cell r="I71">
            <v>0.23378690654613812</v>
          </cell>
          <cell r="J71">
            <v>0.38241885173855716</v>
          </cell>
          <cell r="K71">
            <v>2.6008773388981814E-3</v>
          </cell>
          <cell r="L71">
            <v>6.1853627924989224E-4</v>
          </cell>
          <cell r="M71">
            <v>4.1491866493795833E-4</v>
          </cell>
          <cell r="N71">
            <v>7.8240074419752339E-5</v>
          </cell>
          <cell r="O71">
            <v>2.6679858701405148E-5</v>
          </cell>
        </row>
        <row r="72">
          <cell r="A72" t="str">
            <v>F105T</v>
          </cell>
          <cell r="F72">
            <v>0.14887708630302224</v>
          </cell>
          <cell r="G72">
            <v>4.1387965673104106E-2</v>
          </cell>
          <cell r="H72">
            <v>0.18978993752297124</v>
          </cell>
          <cell r="I72">
            <v>0.23378690654613815</v>
          </cell>
          <cell r="J72">
            <v>0.38241885173855722</v>
          </cell>
          <cell r="K72">
            <v>2.6008773388981801E-3</v>
          </cell>
          <cell r="L72">
            <v>6.1853627924989235E-4</v>
          </cell>
          <cell r="M72">
            <v>4.1491866493795828E-4</v>
          </cell>
          <cell r="N72">
            <v>7.8240074419752312E-5</v>
          </cell>
          <cell r="O72">
            <v>2.6679858701405144E-5</v>
          </cell>
        </row>
        <row r="73">
          <cell r="A73" t="str">
            <v>F105D</v>
          </cell>
          <cell r="F73">
            <v>0.1</v>
          </cell>
          <cell r="G73">
            <v>0.1</v>
          </cell>
          <cell r="H73">
            <v>0.1</v>
          </cell>
          <cell r="I73">
            <v>0.1</v>
          </cell>
          <cell r="J73">
            <v>0.1</v>
          </cell>
          <cell r="K73">
            <v>0.1</v>
          </cell>
          <cell r="L73">
            <v>0.1</v>
          </cell>
          <cell r="M73">
            <v>0.1</v>
          </cell>
          <cell r="N73">
            <v>0.1</v>
          </cell>
          <cell r="O73">
            <v>0.1</v>
          </cell>
        </row>
        <row r="74">
          <cell r="A74" t="str">
            <v>F105R</v>
          </cell>
          <cell r="F74">
            <v>0.1</v>
          </cell>
          <cell r="G74">
            <v>0.1</v>
          </cell>
          <cell r="H74">
            <v>0.1</v>
          </cell>
          <cell r="I74">
            <v>0.1</v>
          </cell>
          <cell r="J74">
            <v>0.1</v>
          </cell>
          <cell r="K74">
            <v>0.1</v>
          </cell>
          <cell r="L74">
            <v>0.1</v>
          </cell>
          <cell r="M74">
            <v>0.1</v>
          </cell>
          <cell r="N74">
            <v>0.1</v>
          </cell>
          <cell r="O74">
            <v>0.1</v>
          </cell>
        </row>
        <row r="75">
          <cell r="A75" t="str">
            <v>F105M</v>
          </cell>
          <cell r="F75">
            <v>0.1</v>
          </cell>
          <cell r="G75">
            <v>0.1</v>
          </cell>
          <cell r="H75">
            <v>0.1</v>
          </cell>
          <cell r="I75">
            <v>0.1</v>
          </cell>
          <cell r="J75">
            <v>0.1</v>
          </cell>
          <cell r="K75">
            <v>0.1</v>
          </cell>
          <cell r="L75">
            <v>0.1</v>
          </cell>
          <cell r="M75">
            <v>0.1</v>
          </cell>
          <cell r="N75">
            <v>0.1</v>
          </cell>
          <cell r="O75">
            <v>0.1</v>
          </cell>
        </row>
        <row r="76">
          <cell r="A76" t="str">
            <v>F106</v>
          </cell>
          <cell r="F76">
            <v>0.14887708630302224</v>
          </cell>
          <cell r="G76">
            <v>4.1387965673104106E-2</v>
          </cell>
          <cell r="H76">
            <v>0.18978993752297124</v>
          </cell>
          <cell r="I76">
            <v>0.23378690654613815</v>
          </cell>
          <cell r="J76">
            <v>0.38241885173855722</v>
          </cell>
          <cell r="K76">
            <v>2.6008773388981801E-3</v>
          </cell>
          <cell r="L76">
            <v>6.1853627924989235E-4</v>
          </cell>
          <cell r="M76">
            <v>4.1491866493795828E-4</v>
          </cell>
          <cell r="N76">
            <v>7.8240074419752312E-5</v>
          </cell>
          <cell r="O76">
            <v>2.6679858701405144E-5</v>
          </cell>
        </row>
        <row r="77">
          <cell r="A77" t="str">
            <v>F107</v>
          </cell>
          <cell r="F77">
            <v>0.32805736569074501</v>
          </cell>
          <cell r="G77">
            <v>7.2756905751809195E-2</v>
          </cell>
          <cell r="H77">
            <v>0.21612205263530956</v>
          </cell>
          <cell r="I77">
            <v>0.18106424692035367</v>
          </cell>
          <cell r="J77">
            <v>0.18858781292699753</v>
          </cell>
          <cell r="K77">
            <v>4.2266765783193511E-3</v>
          </cell>
          <cell r="L77">
            <v>8.0463991830471062E-3</v>
          </cell>
          <cell r="M77">
            <v>6.1653335565574807E-4</v>
          </cell>
          <cell r="N77">
            <v>4.6605955896343522E-4</v>
          </cell>
          <cell r="O77">
            <v>5.5947398799617649E-5</v>
          </cell>
        </row>
        <row r="78">
          <cell r="A78" t="str">
            <v>F107P</v>
          </cell>
          <cell r="F78">
            <v>0.14887708630302227</v>
          </cell>
          <cell r="G78">
            <v>4.138796567310412E-2</v>
          </cell>
          <cell r="H78">
            <v>0.18978993752297127</v>
          </cell>
          <cell r="I78">
            <v>0.23378690654613812</v>
          </cell>
          <cell r="J78">
            <v>0.38241885173855716</v>
          </cell>
          <cell r="K78">
            <v>2.6008773388981814E-3</v>
          </cell>
          <cell r="L78">
            <v>6.1853627924989224E-4</v>
          </cell>
          <cell r="M78">
            <v>4.1491866493795833E-4</v>
          </cell>
          <cell r="N78">
            <v>7.8240074419752339E-5</v>
          </cell>
          <cell r="O78">
            <v>2.6679858701405148E-5</v>
          </cell>
        </row>
        <row r="79">
          <cell r="A79" t="str">
            <v>F107T</v>
          </cell>
          <cell r="F79">
            <v>0.14887708630302224</v>
          </cell>
          <cell r="G79">
            <v>4.1387965673104106E-2</v>
          </cell>
          <cell r="H79">
            <v>0.18978993752297124</v>
          </cell>
          <cell r="I79">
            <v>0.23378690654613815</v>
          </cell>
          <cell r="J79">
            <v>0.38241885173855722</v>
          </cell>
          <cell r="K79">
            <v>2.6008773388981801E-3</v>
          </cell>
          <cell r="L79">
            <v>6.1853627924989235E-4</v>
          </cell>
          <cell r="M79">
            <v>4.1491866493795828E-4</v>
          </cell>
          <cell r="N79">
            <v>7.8240074419752312E-5</v>
          </cell>
          <cell r="O79">
            <v>2.6679858701405144E-5</v>
          </cell>
        </row>
        <row r="80">
          <cell r="A80" t="str">
            <v>F107D</v>
          </cell>
          <cell r="F80">
            <v>0.49354633103863882</v>
          </cell>
          <cell r="G80">
            <v>0.10172891905273654</v>
          </cell>
          <cell r="H80">
            <v>0.240442108950955</v>
          </cell>
          <cell r="I80">
            <v>0.13237016952704606</v>
          </cell>
          <cell r="J80">
            <v>9.5675648570509308E-3</v>
          </cell>
          <cell r="K80">
            <v>5.7282471468806878E-3</v>
          </cell>
          <cell r="L80">
            <v>1.4906692910101249E-2</v>
          </cell>
          <cell r="M80">
            <v>8.0274250032185887E-4</v>
          </cell>
          <cell r="N80">
            <v>8.2424543443029255E-4</v>
          </cell>
          <cell r="O80">
            <v>8.2978581838743151E-5</v>
          </cell>
        </row>
        <row r="81">
          <cell r="A81" t="str">
            <v>F107R</v>
          </cell>
          <cell r="F81">
            <v>0.49354633103863882</v>
          </cell>
          <cell r="G81">
            <v>0.10172891905273654</v>
          </cell>
          <cell r="H81">
            <v>0.240442108950955</v>
          </cell>
          <cell r="I81">
            <v>0.13237016952704606</v>
          </cell>
          <cell r="J81">
            <v>9.5675648570509308E-3</v>
          </cell>
          <cell r="K81">
            <v>5.7282471468806878E-3</v>
          </cell>
          <cell r="L81">
            <v>1.4906692910101249E-2</v>
          </cell>
          <cell r="M81">
            <v>8.0274250032185887E-4</v>
          </cell>
          <cell r="N81">
            <v>8.2424543443029255E-4</v>
          </cell>
          <cell r="O81">
            <v>8.2978581838743151E-5</v>
          </cell>
        </row>
        <row r="82">
          <cell r="A82" t="str">
            <v>F107M</v>
          </cell>
          <cell r="F82">
            <v>0.49354633103863882</v>
          </cell>
          <cell r="G82">
            <v>0.10172891905273654</v>
          </cell>
          <cell r="H82">
            <v>0.240442108950955</v>
          </cell>
          <cell r="I82">
            <v>0.13237016952704606</v>
          </cell>
          <cell r="J82">
            <v>9.5675648570509308E-3</v>
          </cell>
          <cell r="K82">
            <v>5.7282471468806878E-3</v>
          </cell>
          <cell r="L82">
            <v>1.4906692910101249E-2</v>
          </cell>
          <cell r="M82">
            <v>8.0274250032185887E-4</v>
          </cell>
          <cell r="N82">
            <v>8.2424543443029255E-4</v>
          </cell>
          <cell r="O82">
            <v>8.2978581838743151E-5</v>
          </cell>
        </row>
        <row r="83">
          <cell r="A83" t="str">
            <v>F108</v>
          </cell>
          <cell r="F83">
            <v>0.2795683562721365</v>
          </cell>
          <cell r="G83">
            <v>6.396029803834008E-2</v>
          </cell>
          <cell r="H83">
            <v>0.20253874558151411</v>
          </cell>
          <cell r="I83">
            <v>0.19571175118336182</v>
          </cell>
          <cell r="J83">
            <v>0.24726232205668844</v>
          </cell>
          <cell r="K83">
            <v>3.7335553082462804E-3</v>
          </cell>
          <cell r="L83">
            <v>6.2230213061823273E-3</v>
          </cell>
          <cell r="M83">
            <v>5.5574034816563227E-4</v>
          </cell>
          <cell r="N83">
            <v>3.9269608152249405E-4</v>
          </cell>
          <cell r="O83">
            <v>5.351382384226495E-5</v>
          </cell>
        </row>
        <row r="84">
          <cell r="A84" t="str">
            <v>F108P</v>
          </cell>
          <cell r="F84">
            <v>0.13995449386919806</v>
          </cell>
          <cell r="G84">
            <v>3.9052659187247166E-2</v>
          </cell>
          <cell r="H84">
            <v>0.17995281856943551</v>
          </cell>
          <cell r="I84">
            <v>0.23942393179429836</v>
          </cell>
          <cell r="J84">
            <v>0.39732028189921437</v>
          </cell>
          <cell r="K84">
            <v>2.5912550418869689E-3</v>
          </cell>
          <cell r="L84">
            <v>1.1032414493826203E-3</v>
          </cell>
          <cell r="M84">
            <v>4.2152197423235213E-4</v>
          </cell>
          <cell r="N84">
            <v>1.3945897969735644E-4</v>
          </cell>
          <cell r="O84">
            <v>4.0337235407226735E-5</v>
          </cell>
        </row>
        <row r="85">
          <cell r="A85" t="str">
            <v>F108T</v>
          </cell>
          <cell r="F85">
            <v>0.14887708630302221</v>
          </cell>
          <cell r="G85">
            <v>4.1387965673104099E-2</v>
          </cell>
          <cell r="H85">
            <v>0.18978993752297124</v>
          </cell>
          <cell r="I85">
            <v>0.2337869065461381</v>
          </cell>
          <cell r="J85">
            <v>0.38241885173855711</v>
          </cell>
          <cell r="K85">
            <v>2.6008773388981792E-3</v>
          </cell>
          <cell r="L85">
            <v>6.1853627924989213E-4</v>
          </cell>
          <cell r="M85">
            <v>4.1491866493795817E-4</v>
          </cell>
          <cell r="N85">
            <v>7.8240074419752299E-5</v>
          </cell>
          <cell r="O85">
            <v>2.6679858701405134E-5</v>
          </cell>
        </row>
        <row r="86">
          <cell r="A86" t="str">
            <v>F108D</v>
          </cell>
          <cell r="F86">
            <v>0.49354633103863865</v>
          </cell>
          <cell r="G86">
            <v>0.10172891905273652</v>
          </cell>
          <cell r="H86">
            <v>0.240442108950955</v>
          </cell>
          <cell r="I86">
            <v>0.13237016952704603</v>
          </cell>
          <cell r="J86">
            <v>9.5675648570509274E-3</v>
          </cell>
          <cell r="K86">
            <v>5.728247146880687E-3</v>
          </cell>
          <cell r="L86">
            <v>1.4906692910101245E-2</v>
          </cell>
          <cell r="M86">
            <v>8.0274250032185876E-4</v>
          </cell>
          <cell r="N86">
            <v>8.2424543443029245E-4</v>
          </cell>
          <cell r="O86">
            <v>8.2978581838743137E-5</v>
          </cell>
        </row>
        <row r="87">
          <cell r="A87" t="str">
            <v>F108R</v>
          </cell>
          <cell r="F87">
            <v>0.78890167708412207</v>
          </cell>
          <cell r="G87">
            <v>0.1499962790205818</v>
          </cell>
          <cell r="H87">
            <v>3.2818467791608574E-2</v>
          </cell>
          <cell r="I87">
            <v>1.9594505530095806E-3</v>
          </cell>
          <cell r="J87">
            <v>7.086947184553093E-4</v>
          </cell>
          <cell r="K87">
            <v>3.056250644243298E-3</v>
          </cell>
          <cell r="L87">
            <v>2.0292068486830631E-2</v>
          </cell>
          <cell r="M87">
            <v>3.1532303724783768E-4</v>
          </cell>
          <cell r="N87">
            <v>1.79000384372625E-3</v>
          </cell>
          <cell r="O87">
            <v>1.6178482017456259E-4</v>
          </cell>
        </row>
        <row r="88">
          <cell r="A88" t="str">
            <v>F108M</v>
          </cell>
          <cell r="F88">
            <v>0.1</v>
          </cell>
          <cell r="G88">
            <v>0.1</v>
          </cell>
          <cell r="H88">
            <v>0.1</v>
          </cell>
          <cell r="I88">
            <v>0.1</v>
          </cell>
          <cell r="J88">
            <v>0.1</v>
          </cell>
          <cell r="K88">
            <v>0.1</v>
          </cell>
          <cell r="L88">
            <v>0.1</v>
          </cell>
          <cell r="M88">
            <v>0.1</v>
          </cell>
          <cell r="N88">
            <v>0.1</v>
          </cell>
          <cell r="O88">
            <v>0.1</v>
          </cell>
        </row>
        <row r="89">
          <cell r="A89" t="str">
            <v>F110</v>
          </cell>
          <cell r="F89">
            <v>0.28677226027657088</v>
          </cell>
          <cell r="G89">
            <v>6.498390364835481E-2</v>
          </cell>
          <cell r="H89">
            <v>0.17030081884820022</v>
          </cell>
          <cell r="I89">
            <v>0.18632560471991608</v>
          </cell>
          <cell r="J89">
            <v>0.28244040043323848</v>
          </cell>
          <cell r="K89">
            <v>3.0046911887333405E-3</v>
          </cell>
          <cell r="L89">
            <v>5.2495262845165605E-3</v>
          </cell>
          <cell r="M89">
            <v>4.4028888239606621E-4</v>
          </cell>
          <cell r="N89">
            <v>4.2845242778026923E-4</v>
          </cell>
          <cell r="O89">
            <v>5.4053290293263385E-5</v>
          </cell>
        </row>
        <row r="90">
          <cell r="A90" t="str">
            <v>F118</v>
          </cell>
          <cell r="F90">
            <v>0.36539327564909319</v>
          </cell>
          <cell r="G90">
            <v>7.5512525778406142E-2</v>
          </cell>
          <cell r="H90">
            <v>0.3236251867454939</v>
          </cell>
          <cell r="I90">
            <v>0.22806128689843691</v>
          </cell>
          <cell r="J90">
            <v>0</v>
          </cell>
          <cell r="K90">
            <v>4.6714802654877034E-3</v>
          </cell>
          <cell r="L90">
            <v>1.7128522620464171E-3</v>
          </cell>
          <cell r="M90">
            <v>7.2964617524929611E-4</v>
          </cell>
          <cell r="N90">
            <v>2.2138225779810085E-4</v>
          </cell>
          <cell r="O90">
            <v>7.2363967988268099E-5</v>
          </cell>
        </row>
        <row r="91">
          <cell r="A91" t="str">
            <v>F119</v>
          </cell>
          <cell r="F91">
            <v>0.36539327564909319</v>
          </cell>
          <cell r="G91">
            <v>7.5512525778406128E-2</v>
          </cell>
          <cell r="H91">
            <v>0.3236251867454939</v>
          </cell>
          <cell r="I91">
            <v>0.22806128689843691</v>
          </cell>
          <cell r="J91">
            <v>0</v>
          </cell>
          <cell r="K91">
            <v>4.6714802654877034E-3</v>
          </cell>
          <cell r="L91">
            <v>1.7128522620464173E-3</v>
          </cell>
          <cell r="M91">
            <v>7.2964617524929622E-4</v>
          </cell>
          <cell r="N91">
            <v>2.2138225779810088E-4</v>
          </cell>
          <cell r="O91">
            <v>7.2363967988268112E-5</v>
          </cell>
        </row>
        <row r="92">
          <cell r="A92" t="str">
            <v>F120</v>
          </cell>
          <cell r="F92">
            <v>0.36539327564909319</v>
          </cell>
          <cell r="G92">
            <v>7.5512525778406128E-2</v>
          </cell>
          <cell r="H92">
            <v>0.3236251867454939</v>
          </cell>
          <cell r="I92">
            <v>0.22806128689843691</v>
          </cell>
          <cell r="J92">
            <v>0</v>
          </cell>
          <cell r="K92">
            <v>4.6714802654877034E-3</v>
          </cell>
          <cell r="L92">
            <v>1.7128522620464171E-3</v>
          </cell>
          <cell r="M92">
            <v>7.2964617524929622E-4</v>
          </cell>
          <cell r="N92">
            <v>2.2138225779810085E-4</v>
          </cell>
          <cell r="O92">
            <v>7.2363967988268099E-5</v>
          </cell>
        </row>
        <row r="93">
          <cell r="A93" t="str">
            <v>F121</v>
          </cell>
          <cell r="F93">
            <v>0.37729944057288323</v>
          </cell>
          <cell r="G93">
            <v>7.72486637815918E-2</v>
          </cell>
          <cell r="H93">
            <v>0.31572849805930547</v>
          </cell>
          <cell r="I93">
            <v>0.22249642650509319</v>
          </cell>
          <cell r="J93">
            <v>0</v>
          </cell>
          <cell r="K93">
            <v>4.5574927673847215E-3</v>
          </cell>
          <cell r="L93">
            <v>1.671057427673865E-3</v>
          </cell>
          <cell r="M93">
            <v>7.1184228070402097E-4</v>
          </cell>
          <cell r="N93">
            <v>2.1598037054680995E-4</v>
          </cell>
          <cell r="O93">
            <v>7.0598234816980521E-5</v>
          </cell>
        </row>
        <row r="94">
          <cell r="A94" t="str">
            <v>F122</v>
          </cell>
          <cell r="F94">
            <v>0.48938551981019773</v>
          </cell>
          <cell r="G94">
            <v>9.3592877307741795E-2</v>
          </cell>
          <cell r="H94">
            <v>0.24138811394250448</v>
          </cell>
          <cell r="I94">
            <v>0.170108156479822</v>
          </cell>
          <cell r="J94">
            <v>0</v>
          </cell>
          <cell r="K94">
            <v>3.4844006486198119E-3</v>
          </cell>
          <cell r="L94">
            <v>1.2775957926992034E-3</v>
          </cell>
          <cell r="M94">
            <v>5.4423426019465119E-4</v>
          </cell>
          <cell r="N94">
            <v>1.6512634942793416E-4</v>
          </cell>
          <cell r="O94">
            <v>5.3975408792335063E-5</v>
          </cell>
        </row>
        <row r="95">
          <cell r="A95" t="str">
            <v>F123</v>
          </cell>
          <cell r="F95">
            <v>0.55235435346093575</v>
          </cell>
          <cell r="G95">
            <v>0.10277489232408701</v>
          </cell>
          <cell r="H95">
            <v>0.19962443273574484</v>
          </cell>
          <cell r="I95">
            <v>0.1406769525076785</v>
          </cell>
          <cell r="J95">
            <v>0</v>
          </cell>
          <cell r="K95">
            <v>2.8815482732114459E-3</v>
          </cell>
          <cell r="L95">
            <v>1.0565529976504968E-3</v>
          </cell>
          <cell r="M95">
            <v>4.5007375753634761E-4</v>
          </cell>
          <cell r="N95">
            <v>1.3655707108315684E-4</v>
          </cell>
          <cell r="O95">
            <v>4.4636872072401384E-5</v>
          </cell>
        </row>
        <row r="96">
          <cell r="A96" t="str">
            <v>F124</v>
          </cell>
          <cell r="F96">
            <v>0.54386894481418624</v>
          </cell>
          <cell r="G96">
            <v>0.10153756355210385</v>
          </cell>
          <cell r="H96">
            <v>0.2052523264267338</v>
          </cell>
          <cell r="I96">
            <v>0.14464297471565921</v>
          </cell>
          <cell r="J96">
            <v>0</v>
          </cell>
          <cell r="K96">
            <v>2.9627860612158542E-3</v>
          </cell>
          <cell r="L96">
            <v>1.0863397720857885E-3</v>
          </cell>
          <cell r="M96">
            <v>4.6276242107219613E-4</v>
          </cell>
          <cell r="N96">
            <v>1.4040694390822416E-4</v>
          </cell>
          <cell r="O96">
            <v>4.5895293034600403E-5</v>
          </cell>
        </row>
        <row r="97">
          <cell r="A97" t="str">
            <v>F125</v>
          </cell>
          <cell r="F97">
            <v>0.580340639962311</v>
          </cell>
          <cell r="G97">
            <v>9.9743613803829803E-2</v>
          </cell>
          <cell r="H97">
            <v>0.2602873324402068</v>
          </cell>
          <cell r="I97">
            <v>3.8133048956516563E-2</v>
          </cell>
          <cell r="J97">
            <v>0</v>
          </cell>
          <cell r="K97">
            <v>1.5264929520670939E-2</v>
          </cell>
          <cell r="L97">
            <v>3.794083738119838E-3</v>
          </cell>
          <cell r="M97">
            <v>1.842816652771701E-3</v>
          </cell>
          <cell r="N97">
            <v>4.8256238991375739E-4</v>
          </cell>
          <cell r="O97">
            <v>1.1097253565960969E-4</v>
          </cell>
        </row>
        <row r="98">
          <cell r="A98" t="str">
            <v>F126</v>
          </cell>
          <cell r="F98">
            <v>0.67672298360126504</v>
          </cell>
          <cell r="G98">
            <v>0.19703520026468396</v>
          </cell>
          <cell r="H98">
            <v>9.5016863526360906E-2</v>
          </cell>
          <cell r="I98">
            <v>5.0111126540963299E-3</v>
          </cell>
          <cell r="J98">
            <v>0</v>
          </cell>
          <cell r="K98">
            <v>0</v>
          </cell>
          <cell r="L98">
            <v>2.3929302723107865E-2</v>
          </cell>
          <cell r="M98">
            <v>0</v>
          </cell>
          <cell r="N98">
            <v>2.1108515319594296E-3</v>
          </cell>
          <cell r="O98">
            <v>1.7368569852622842E-4</v>
          </cell>
        </row>
        <row r="99">
          <cell r="A99" t="str">
            <v>F127</v>
          </cell>
          <cell r="F99">
            <v>0.41633878678709635</v>
          </cell>
          <cell r="G99">
            <v>0.10827498872975017</v>
          </cell>
          <cell r="H99">
            <v>0.111494345447813</v>
          </cell>
          <cell r="I99">
            <v>2.8616381387944461E-2</v>
          </cell>
          <cell r="J99">
            <v>0.32754498078201061</v>
          </cell>
          <cell r="K99">
            <v>6.1604418032429695E-3</v>
          </cell>
          <cell r="L99">
            <v>0</v>
          </cell>
          <cell r="M99">
            <v>1.4809850136527584E-3</v>
          </cell>
          <cell r="N99">
            <v>0</v>
          </cell>
          <cell r="O99">
            <v>8.9090048489577875E-5</v>
          </cell>
        </row>
        <row r="100">
          <cell r="A100" t="str">
            <v>F128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0.98283524561010016</v>
          </cell>
          <cell r="M100">
            <v>0</v>
          </cell>
          <cell r="N100">
            <v>1.7164754389899815E-2</v>
          </cell>
          <cell r="O100">
            <v>0</v>
          </cell>
        </row>
        <row r="101">
          <cell r="A101" t="str">
            <v>F129</v>
          </cell>
          <cell r="F101">
            <v>0.1</v>
          </cell>
          <cell r="G101">
            <v>0.1</v>
          </cell>
          <cell r="H101">
            <v>0.1</v>
          </cell>
          <cell r="I101">
            <v>0.1</v>
          </cell>
          <cell r="J101">
            <v>0.1</v>
          </cell>
          <cell r="K101">
            <v>0.1</v>
          </cell>
          <cell r="L101">
            <v>0.1</v>
          </cell>
          <cell r="M101">
            <v>0.1</v>
          </cell>
          <cell r="N101">
            <v>0.1</v>
          </cell>
          <cell r="O101">
            <v>0.1</v>
          </cell>
        </row>
        <row r="102">
          <cell r="A102" t="str">
            <v>F130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0.96329100710140092</v>
          </cell>
          <cell r="M102">
            <v>0</v>
          </cell>
          <cell r="N102">
            <v>3.6708992898599024E-2</v>
          </cell>
          <cell r="O102">
            <v>0</v>
          </cell>
        </row>
        <row r="103">
          <cell r="A103" t="str">
            <v>F131</v>
          </cell>
          <cell r="F103">
            <v>0.43592086074507463</v>
          </cell>
          <cell r="G103">
            <v>9.8244239459466642E-2</v>
          </cell>
          <cell r="H103">
            <v>0.23932030415632818</v>
          </cell>
          <cell r="I103">
            <v>0.17750084251455073</v>
          </cell>
          <cell r="J103">
            <v>2.015251900419928E-2</v>
          </cell>
          <cell r="K103">
            <v>3.643612697788861E-3</v>
          </cell>
          <cell r="L103">
            <v>2.3385783845666645E-2</v>
          </cell>
          <cell r="M103">
            <v>5.981955896916276E-4</v>
          </cell>
          <cell r="N103">
            <v>1.1626026458393765E-3</v>
          </cell>
          <cell r="O103">
            <v>7.1039341394242217E-5</v>
          </cell>
        </row>
        <row r="104">
          <cell r="A104" t="str">
            <v>F132</v>
          </cell>
          <cell r="F104">
            <v>0.42135952041597746</v>
          </cell>
          <cell r="G104">
            <v>8.3673434438526442E-2</v>
          </cell>
          <cell r="H104">
            <v>0.28650592838749456</v>
          </cell>
          <cell r="I104">
            <v>0.20190304527647587</v>
          </cell>
          <cell r="J104">
            <v>0</v>
          </cell>
          <cell r="K104">
            <v>4.1356694263106506E-3</v>
          </cell>
          <cell r="L104">
            <v>1.5163910215497522E-3</v>
          </cell>
          <cell r="M104">
            <v>6.4595700024604121E-4</v>
          </cell>
          <cell r="N104">
            <v>1.9599008945136651E-4</v>
          </cell>
          <cell r="O104">
            <v>6.4063943967953134E-5</v>
          </cell>
        </row>
        <row r="105">
          <cell r="A105" t="str">
            <v>F133</v>
          </cell>
          <cell r="F105">
            <v>0.54641119927848325</v>
          </cell>
          <cell r="G105">
            <v>0.10190827104838716</v>
          </cell>
          <cell r="H105">
            <v>0.203566192210206</v>
          </cell>
          <cell r="I105">
            <v>0.14345474229415975</v>
          </cell>
          <cell r="J105">
            <v>0</v>
          </cell>
          <cell r="K105">
            <v>2.9384469706874414E-3</v>
          </cell>
          <cell r="L105">
            <v>1.0774155630774065E-3</v>
          </cell>
          <cell r="M105">
            <v>4.5896085854729295E-4</v>
          </cell>
          <cell r="N105">
            <v>1.3925351019819867E-4</v>
          </cell>
          <cell r="O105">
            <v>4.5518266253416348E-5</v>
          </cell>
        </row>
        <row r="106">
          <cell r="A106" t="str">
            <v>F134</v>
          </cell>
          <cell r="F106">
            <v>0.46261098350700008</v>
          </cell>
          <cell r="G106">
            <v>0.11163245318803117</v>
          </cell>
          <cell r="H106">
            <v>0.24821582603730671</v>
          </cell>
          <cell r="I106">
            <v>0.1661915935777383</v>
          </cell>
          <cell r="J106">
            <v>0</v>
          </cell>
          <cell r="K106">
            <v>3.3802475527803578E-3</v>
          </cell>
          <cell r="L106">
            <v>6.7293200113975422E-3</v>
          </cell>
          <cell r="M106">
            <v>5.2796641709124082E-4</v>
          </cell>
          <cell r="N106">
            <v>6.4446670799961239E-4</v>
          </cell>
          <cell r="O106">
            <v>6.7143000655078914E-5</v>
          </cell>
        </row>
        <row r="107">
          <cell r="A107" t="str">
            <v>F135</v>
          </cell>
          <cell r="F107">
            <v>0.58139057992211729</v>
          </cell>
          <cell r="G107">
            <v>0.1102622186077987</v>
          </cell>
          <cell r="H107">
            <v>0.18641309377201518</v>
          </cell>
          <cell r="I107">
            <v>0.1147021737390372</v>
          </cell>
          <cell r="J107">
            <v>0</v>
          </cell>
          <cell r="K107">
            <v>2.3364180787615969E-3</v>
          </cell>
          <cell r="L107">
            <v>4.0411592335083766E-3</v>
          </cell>
          <cell r="M107">
            <v>3.6492897712663908E-4</v>
          </cell>
          <cell r="N107">
            <v>3.9163298991278894E-4</v>
          </cell>
          <cell r="O107">
            <v>9.7794679722247149E-5</v>
          </cell>
        </row>
        <row r="108">
          <cell r="A108" t="str">
            <v>F136</v>
          </cell>
          <cell r="F108">
            <v>0.80366749018285033</v>
          </cell>
          <cell r="G108">
            <v>0.13486642450074041</v>
          </cell>
          <cell r="H108">
            <v>3.5954325620055606E-2</v>
          </cell>
          <cell r="I108">
            <v>5.0812880529619315E-3</v>
          </cell>
          <cell r="J108">
            <v>2.3095179170890454E-3</v>
          </cell>
          <cell r="K108">
            <v>3.1870966137920458E-3</v>
          </cell>
          <cell r="L108">
            <v>1.3263470020607218E-2</v>
          </cell>
          <cell r="M108">
            <v>3.5573686714344786E-4</v>
          </cell>
          <cell r="N108">
            <v>1.1699971510269111E-3</v>
          </cell>
          <cell r="O108">
            <v>1.4465307373309936E-4</v>
          </cell>
        </row>
        <row r="109">
          <cell r="A109" t="str">
            <v>F137</v>
          </cell>
          <cell r="F109">
            <v>0.21143423862869404</v>
          </cell>
          <cell r="G109">
            <v>5.1733117176400084E-2</v>
          </cell>
          <cell r="H109">
            <v>0.17304981537444217</v>
          </cell>
          <cell r="I109">
            <v>0.21702210770767927</v>
          </cell>
          <cell r="J109">
            <v>0.33894246475384554</v>
          </cell>
          <cell r="K109">
            <v>2.8118060661276711E-3</v>
          </cell>
          <cell r="L109">
            <v>4.1639181122741283E-3</v>
          </cell>
          <cell r="M109">
            <v>4.4945958982754784E-4</v>
          </cell>
          <cell r="N109">
            <v>3.3969773848165514E-4</v>
          </cell>
          <cell r="O109">
            <v>5.3374852227882347E-5</v>
          </cell>
        </row>
        <row r="110">
          <cell r="A110" t="str">
            <v>F137P</v>
          </cell>
          <cell r="F110">
            <v>0.13831384026485802</v>
          </cell>
          <cell r="G110">
            <v>3.8592580824802936E-2</v>
          </cell>
          <cell r="H110">
            <v>0.17779414002692662</v>
          </cell>
          <cell r="I110">
            <v>0.24057833434524092</v>
          </cell>
          <cell r="J110">
            <v>0.40028094306096468</v>
          </cell>
          <cell r="K110">
            <v>2.5921740553260832E-3</v>
          </cell>
          <cell r="L110">
            <v>1.226689748563533E-3</v>
          </cell>
          <cell r="M110">
            <v>4.2335253946698811E-4</v>
          </cell>
          <cell r="N110">
            <v>1.5449428633583349E-4</v>
          </cell>
          <cell r="O110">
            <v>4.3450847514341305E-5</v>
          </cell>
        </row>
        <row r="111">
          <cell r="A111" t="str">
            <v>F137T</v>
          </cell>
          <cell r="F111">
            <v>0.15292109285844918</v>
          </cell>
          <cell r="G111">
            <v>4.2047656623017009E-2</v>
          </cell>
          <cell r="H111">
            <v>0.18972137176452614</v>
          </cell>
          <cell r="I111">
            <v>0.23276114969100212</v>
          </cell>
          <cell r="J111">
            <v>0.37852442509984174</v>
          </cell>
          <cell r="K111">
            <v>2.6397497919010736E-3</v>
          </cell>
          <cell r="L111">
            <v>8.4013139502649603E-4</v>
          </cell>
          <cell r="M111">
            <v>4.1999813590224561E-4</v>
          </cell>
          <cell r="N111">
            <v>9.6128806344397582E-5</v>
          </cell>
          <cell r="O111">
            <v>2.829583398950549E-5</v>
          </cell>
        </row>
        <row r="112">
          <cell r="A112" t="str">
            <v>F137D</v>
          </cell>
          <cell r="F112">
            <v>0.43522271421935449</v>
          </cell>
          <cell r="G112">
            <v>9.7197101758801613E-2</v>
          </cell>
          <cell r="H112">
            <v>0.23794122772606965</v>
          </cell>
          <cell r="I112">
            <v>0.17382865853565174</v>
          </cell>
          <cell r="J112">
            <v>2.831028939646001E-2</v>
          </cell>
          <cell r="K112">
            <v>3.8509206300903829E-3</v>
          </cell>
          <cell r="L112">
            <v>2.1862745286052018E-2</v>
          </cell>
          <cell r="M112">
            <v>6.1646140139168693E-4</v>
          </cell>
          <cell r="N112">
            <v>1.0983845654273883E-3</v>
          </cell>
          <cell r="O112">
            <v>7.1496480701101775E-5</v>
          </cell>
        </row>
        <row r="113">
          <cell r="A113" t="str">
            <v>F137R</v>
          </cell>
          <cell r="F113">
            <v>0.78891687925742526</v>
          </cell>
          <cell r="G113">
            <v>0.14878605644165258</v>
          </cell>
          <cell r="H113">
            <v>3.274301782251262E-2</v>
          </cell>
          <cell r="I113">
            <v>2.6697140842161797E-3</v>
          </cell>
          <cell r="J113">
            <v>1.5277192948153385E-3</v>
          </cell>
          <cell r="K113">
            <v>4.1137315606616272E-3</v>
          </cell>
          <cell r="L113">
            <v>1.8847718444594722E-2</v>
          </cell>
          <cell r="M113">
            <v>5.6807075355676468E-4</v>
          </cell>
          <cell r="N113">
            <v>1.6622670097652884E-3</v>
          </cell>
          <cell r="O113">
            <v>1.6482533079962297E-4</v>
          </cell>
        </row>
        <row r="114">
          <cell r="A114" t="str">
            <v>F137M</v>
          </cell>
          <cell r="F114">
            <v>0.18621781806490301</v>
          </cell>
          <cell r="G114">
            <v>4.7291330685406925E-2</v>
          </cell>
          <cell r="H114">
            <v>0.18416258225745949</v>
          </cell>
          <cell r="I114">
            <v>0.22550301991375013</v>
          </cell>
          <cell r="J114">
            <v>0.34902346496724884</v>
          </cell>
          <cell r="K114">
            <v>3.0345801113298098E-3</v>
          </cell>
          <cell r="L114">
            <v>3.5309781620604811E-3</v>
          </cell>
          <cell r="M114">
            <v>4.5777260749042131E-4</v>
          </cell>
          <cell r="N114">
            <v>7.2983852026572635E-4</v>
          </cell>
          <cell r="O114">
            <v>4.861471008498384E-5</v>
          </cell>
        </row>
        <row r="115">
          <cell r="A115" t="str">
            <v>F138</v>
          </cell>
          <cell r="F115">
            <v>0.37237181207812547</v>
          </cell>
          <cell r="G115">
            <v>8.0871742245231998E-2</v>
          </cell>
          <cell r="H115">
            <v>0.16226100777265756</v>
          </cell>
          <cell r="I115">
            <v>0.16427544977473427</v>
          </cell>
          <cell r="J115">
            <v>0.205282793495288</v>
          </cell>
          <cell r="K115">
            <v>3.2145278586861114E-3</v>
          </cell>
          <cell r="L115">
            <v>1.0431970851991806E-2</v>
          </cell>
          <cell r="M115">
            <v>4.9561697401493483E-4</v>
          </cell>
          <cell r="N115">
            <v>7.2338771223411698E-4</v>
          </cell>
          <cell r="O115">
            <v>7.1691237035020438E-5</v>
          </cell>
        </row>
        <row r="116">
          <cell r="A116" t="str">
            <v>F138P</v>
          </cell>
          <cell r="F116">
            <v>0.14774603820981871</v>
          </cell>
          <cell r="G116">
            <v>4.1091936916051272E-2</v>
          </cell>
          <cell r="H116">
            <v>0.18854296196989839</v>
          </cell>
          <cell r="I116">
            <v>0.23450146867654548</v>
          </cell>
          <cell r="J116">
            <v>0.38430779088872224</v>
          </cell>
          <cell r="K116">
            <v>2.5996575946626924E-3</v>
          </cell>
          <cell r="L116">
            <v>6.799786080921498E-4</v>
          </cell>
          <cell r="M116">
            <v>4.1575571542991428E-4</v>
          </cell>
          <cell r="N116">
            <v>8.6000321970649228E-5</v>
          </cell>
          <cell r="O116">
            <v>2.8411098808565269E-5</v>
          </cell>
        </row>
        <row r="117">
          <cell r="A117" t="str">
            <v>F138T</v>
          </cell>
          <cell r="F117">
            <v>0.14887708630302227</v>
          </cell>
          <cell r="G117">
            <v>4.1387965673104085E-2</v>
          </cell>
          <cell r="H117">
            <v>0.18978993752297108</v>
          </cell>
          <cell r="I117">
            <v>0.23378690654613823</v>
          </cell>
          <cell r="J117">
            <v>0.382418851738557</v>
          </cell>
          <cell r="K117">
            <v>2.6008773388981814E-3</v>
          </cell>
          <cell r="L117">
            <v>6.1853627924989235E-4</v>
          </cell>
          <cell r="M117">
            <v>4.1491866493795866E-4</v>
          </cell>
          <cell r="N117">
            <v>7.8240074419752285E-5</v>
          </cell>
          <cell r="O117">
            <v>2.6679858701405144E-5</v>
          </cell>
        </row>
        <row r="118">
          <cell r="A118" t="str">
            <v>F138D</v>
          </cell>
          <cell r="F118">
            <v>0.43592086074507458</v>
          </cell>
          <cell r="G118">
            <v>9.8244239459466656E-2</v>
          </cell>
          <cell r="H118">
            <v>0.23932030415632813</v>
          </cell>
          <cell r="I118">
            <v>0.1775008425145507</v>
          </cell>
          <cell r="J118">
            <v>2.0152519004199284E-2</v>
          </cell>
          <cell r="K118">
            <v>3.643612697788861E-3</v>
          </cell>
          <cell r="L118">
            <v>2.3385783845666645E-2</v>
          </cell>
          <cell r="M118">
            <v>5.9819558969162749E-4</v>
          </cell>
          <cell r="N118">
            <v>1.1626026458393763E-3</v>
          </cell>
          <cell r="O118">
            <v>7.1039341394242217E-5</v>
          </cell>
        </row>
        <row r="119">
          <cell r="A119" t="str">
            <v>F138R</v>
          </cell>
          <cell r="F119">
            <v>0.78999375682302397</v>
          </cell>
          <cell r="G119">
            <v>0.14896493051624807</v>
          </cell>
          <cell r="H119">
            <v>3.2384004303801631E-2</v>
          </cell>
          <cell r="I119">
            <v>2.2618552559836923E-3</v>
          </cell>
          <cell r="J119">
            <v>1.0084989667533011E-3</v>
          </cell>
          <cell r="K119">
            <v>4.1149422770712703E-3</v>
          </cell>
          <cell r="L119">
            <v>1.8873853936012038E-2</v>
          </cell>
          <cell r="M119">
            <v>5.6819408569123975E-4</v>
          </cell>
          <cell r="N119">
            <v>1.6649019982254844E-3</v>
          </cell>
          <cell r="O119">
            <v>1.6506183718933488E-4</v>
          </cell>
        </row>
        <row r="120">
          <cell r="A120" t="str">
            <v>F138M</v>
          </cell>
          <cell r="F120">
            <v>0.14887708630302221</v>
          </cell>
          <cell r="G120">
            <v>4.1387965673104099E-2</v>
          </cell>
          <cell r="H120">
            <v>0.18978993752297121</v>
          </cell>
          <cell r="I120">
            <v>0.23378690654613807</v>
          </cell>
          <cell r="J120">
            <v>0.38241885173855716</v>
          </cell>
          <cell r="K120">
            <v>2.6008773388981805E-3</v>
          </cell>
          <cell r="L120">
            <v>6.1853627924989213E-4</v>
          </cell>
          <cell r="M120">
            <v>4.1491866493795822E-4</v>
          </cell>
          <cell r="N120">
            <v>7.8240074419752312E-5</v>
          </cell>
          <cell r="O120">
            <v>2.6679858701405141E-5</v>
          </cell>
        </row>
        <row r="121">
          <cell r="A121" t="str">
            <v>F140</v>
          </cell>
          <cell r="F121">
            <v>0.23815226621306002</v>
          </cell>
          <cell r="G121">
            <v>5.6411035230523196E-2</v>
          </cell>
          <cell r="H121">
            <v>0.19786795418667538</v>
          </cell>
          <cell r="I121">
            <v>0.20849824268074299</v>
          </cell>
          <cell r="J121">
            <v>0.29080048397817027</v>
          </cell>
          <cell r="K121">
            <v>3.3563170460402742E-3</v>
          </cell>
          <cell r="L121">
            <v>4.0742394941816959E-3</v>
          </cell>
          <cell r="M121">
            <v>5.117015008424948E-4</v>
          </cell>
          <cell r="N121">
            <v>2.8325941770376552E-4</v>
          </cell>
          <cell r="O121">
            <v>4.4500252060057401E-5</v>
          </cell>
        </row>
        <row r="122">
          <cell r="A122" t="str">
            <v>F140P</v>
          </cell>
          <cell r="F122">
            <v>0.14376905956668476</v>
          </cell>
          <cell r="G122">
            <v>4.0204088065559765E-2</v>
          </cell>
          <cell r="H122">
            <v>0.18641892826969553</v>
          </cell>
          <cell r="I122">
            <v>0.23657135567782572</v>
          </cell>
          <cell r="J122">
            <v>0.38913722072906565</v>
          </cell>
          <cell r="K122">
            <v>2.5965393994445522E-3</v>
          </cell>
          <cell r="L122">
            <v>7.5580657357137337E-4</v>
          </cell>
          <cell r="M122">
            <v>4.1780985451835885E-4</v>
          </cell>
          <cell r="N122">
            <v>9.7585116565109773E-5</v>
          </cell>
          <cell r="O122">
            <v>3.1606747069047882E-5</v>
          </cell>
        </row>
        <row r="123">
          <cell r="A123" t="str">
            <v>F140T</v>
          </cell>
          <cell r="F123">
            <v>0.14792110117644738</v>
          </cell>
          <cell r="G123">
            <v>3.9430017293458131E-2</v>
          </cell>
          <cell r="H123">
            <v>0.18765681965136286</v>
          </cell>
          <cell r="I123">
            <v>0.23599423616053303</v>
          </cell>
          <cell r="J123">
            <v>0.3854536576898584</v>
          </cell>
          <cell r="K123">
            <v>2.5665641449240809E-3</v>
          </cell>
          <cell r="L123">
            <v>4.5768425206354037E-4</v>
          </cell>
          <cell r="M123">
            <v>4.182255493285258E-4</v>
          </cell>
          <cell r="N123">
            <v>7.5108528240398444E-5</v>
          </cell>
          <cell r="O123">
            <v>2.6585553783690221E-5</v>
          </cell>
        </row>
        <row r="124">
          <cell r="A124" t="str">
            <v>F140D</v>
          </cell>
          <cell r="F124">
            <v>0.49305223612277632</v>
          </cell>
          <cell r="G124">
            <v>0.10186917025281157</v>
          </cell>
          <cell r="H124">
            <v>0.2408360510252715</v>
          </cell>
          <cell r="I124">
            <v>0.13432945757041753</v>
          </cell>
          <cell r="J124">
            <v>8.8084623235903832E-3</v>
          </cell>
          <cell r="K124">
            <v>5.6854547614183784E-3</v>
          </cell>
          <cell r="L124">
            <v>1.3740541661885819E-2</v>
          </cell>
          <cell r="M124">
            <v>7.9815380028933059E-4</v>
          </cell>
          <cell r="N124">
            <v>7.9769395741998816E-4</v>
          </cell>
          <cell r="O124">
            <v>8.2778524119264048E-5</v>
          </cell>
        </row>
        <row r="125">
          <cell r="A125" t="str">
            <v>F140R</v>
          </cell>
          <cell r="F125">
            <v>0.65258905827306357</v>
          </cell>
          <cell r="G125">
            <v>0.12618563757936543</v>
          </cell>
          <cell r="H125">
            <v>7.5050807227323421E-2</v>
          </cell>
          <cell r="I125">
            <v>5.3339974381507657E-2</v>
          </cell>
          <cell r="J125">
            <v>7.1602748857034423E-2</v>
          </cell>
          <cell r="K125">
            <v>3.8458427144462764E-3</v>
          </cell>
          <cell r="L125">
            <v>1.5390155983164101E-2</v>
          </cell>
          <cell r="M125">
            <v>5.3224597091436408E-4</v>
          </cell>
          <cell r="N125">
            <v>1.329591256572853E-3</v>
          </cell>
          <cell r="O125">
            <v>1.3393775660799651E-4</v>
          </cell>
        </row>
        <row r="126">
          <cell r="A126" t="str">
            <v>F140M</v>
          </cell>
          <cell r="F126">
            <v>0.18764195488954019</v>
          </cell>
          <cell r="G126">
            <v>4.7786205927784285E-2</v>
          </cell>
          <cell r="H126">
            <v>0.19032139424212671</v>
          </cell>
          <cell r="I126">
            <v>0.22394319609519589</v>
          </cell>
          <cell r="J126">
            <v>0.34369787452739192</v>
          </cell>
          <cell r="K126">
            <v>2.9962363541587824E-3</v>
          </cell>
          <cell r="L126">
            <v>2.7969190143657509E-3</v>
          </cell>
          <cell r="M126">
            <v>4.6415127576638986E-4</v>
          </cell>
          <cell r="N126">
            <v>3.1072758449044385E-4</v>
          </cell>
          <cell r="O126">
            <v>4.1340089179751678E-5</v>
          </cell>
        </row>
        <row r="127">
          <cell r="A127" t="str">
            <v>F141</v>
          </cell>
          <cell r="F127">
            <v>0.18649188253292701</v>
          </cell>
          <cell r="G127">
            <v>4.7334658775546289E-2</v>
          </cell>
          <cell r="H127">
            <v>0.18412127995687641</v>
          </cell>
          <cell r="I127">
            <v>0.22544221984701468</v>
          </cell>
          <cell r="J127">
            <v>0.34877835758777126</v>
          </cell>
          <cell r="K127">
            <v>3.0377632980001998E-3</v>
          </cell>
          <cell r="L127">
            <v>3.552354198297619E-3</v>
          </cell>
          <cell r="M127">
            <v>4.5808713648902986E-4</v>
          </cell>
          <cell r="N127">
            <v>7.346209648778141E-4</v>
          </cell>
          <cell r="O127">
            <v>4.8775702199813324E-5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13Summary"/>
      <sheetName val="Depr Comparison"/>
      <sheetName val="California"/>
      <sheetName val="Idaho"/>
      <sheetName val="Oregon"/>
      <sheetName val="Utah"/>
      <sheetName val="Washington"/>
      <sheetName val="Wyoming"/>
      <sheetName val="AZ,CO,MT"/>
      <sheetName val="Prod_Trans"/>
      <sheetName val="OregonAccel"/>
      <sheetName val="Controls"/>
      <sheetName val="Reserve"/>
      <sheetName val="Oregon Reserve"/>
      <sheetName val="Controls2013"/>
      <sheetName val="Controls2013 Oregon Accel"/>
      <sheetName val="Mining"/>
      <sheetName val="Acct"/>
      <sheetName val="IdahoJun2013"/>
      <sheetName val="UtahJune2013"/>
      <sheetName val="WyomingJune2013"/>
      <sheetName val="TransmissionJune20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B1" t="str">
            <v>Location</v>
          </cell>
          <cell r="C1" t="str">
            <v>FG</v>
          </cell>
          <cell r="D1" t="str">
            <v>Group-C</v>
          </cell>
          <cell r="E1" t="str">
            <v>Location-C</v>
          </cell>
          <cell r="F1" t="str">
            <v>Location Description</v>
          </cell>
          <cell r="G1" t="str">
            <v>Account-C</v>
          </cell>
          <cell r="H1" t="str">
            <v>Account Description</v>
          </cell>
          <cell r="I1" t="str">
            <v>Plant Balance</v>
          </cell>
        </row>
        <row r="2">
          <cell r="A2" t="str">
            <v>31020; 181</v>
          </cell>
          <cell r="B2" t="str">
            <v>181</v>
          </cell>
          <cell r="C2" t="str">
            <v>S</v>
          </cell>
          <cell r="D2">
            <v>0</v>
          </cell>
          <cell r="E2">
            <v>381</v>
          </cell>
          <cell r="F2" t="str">
            <v>BLUNDELL PLANT</v>
          </cell>
          <cell r="G2" t="str">
            <v>310.20</v>
          </cell>
          <cell r="H2" t="str">
            <v>Land Rights</v>
          </cell>
          <cell r="I2">
            <v>35883106.869999997</v>
          </cell>
        </row>
        <row r="3">
          <cell r="A3" t="str">
            <v>31100; 181</v>
          </cell>
          <cell r="B3" t="str">
            <v>181</v>
          </cell>
          <cell r="C3" t="str">
            <v>S</v>
          </cell>
          <cell r="D3">
            <v>0</v>
          </cell>
          <cell r="E3">
            <v>381</v>
          </cell>
          <cell r="F3" t="str">
            <v>BLUNDELL PLANT</v>
          </cell>
          <cell r="G3" t="str">
            <v>311.00</v>
          </cell>
          <cell r="H3" t="str">
            <v>Structures &amp; Improvements</v>
          </cell>
          <cell r="I3">
            <v>8026576.1799999997</v>
          </cell>
        </row>
        <row r="4">
          <cell r="A4" t="str">
            <v>31200; 181</v>
          </cell>
          <cell r="B4" t="str">
            <v>181</v>
          </cell>
          <cell r="C4" t="str">
            <v>S</v>
          </cell>
          <cell r="D4">
            <v>0</v>
          </cell>
          <cell r="E4">
            <v>381</v>
          </cell>
          <cell r="F4" t="str">
            <v>BLUNDELL PLANT</v>
          </cell>
          <cell r="G4" t="str">
            <v>312.00</v>
          </cell>
          <cell r="H4" t="str">
            <v>Boiler Plant Equipment</v>
          </cell>
          <cell r="I4">
            <v>28217346.91</v>
          </cell>
        </row>
        <row r="5">
          <cell r="A5" t="str">
            <v>31400; 181</v>
          </cell>
          <cell r="B5" t="str">
            <v>181</v>
          </cell>
          <cell r="C5" t="str">
            <v>S</v>
          </cell>
          <cell r="D5">
            <v>0</v>
          </cell>
          <cell r="E5">
            <v>381</v>
          </cell>
          <cell r="F5" t="str">
            <v>BLUNDELL PLANT</v>
          </cell>
          <cell r="G5" t="str">
            <v>314.00</v>
          </cell>
          <cell r="H5" t="str">
            <v>Turbogenerator Units</v>
          </cell>
          <cell r="I5">
            <v>32037766.34</v>
          </cell>
        </row>
        <row r="6">
          <cell r="A6" t="str">
            <v>31500; 181</v>
          </cell>
          <cell r="B6" t="str">
            <v>181</v>
          </cell>
          <cell r="C6" t="str">
            <v>S</v>
          </cell>
          <cell r="D6">
            <v>0</v>
          </cell>
          <cell r="E6">
            <v>381</v>
          </cell>
          <cell r="F6" t="str">
            <v>BLUNDELL PLANT</v>
          </cell>
          <cell r="G6" t="str">
            <v>315.00</v>
          </cell>
          <cell r="H6" t="str">
            <v>Accessory Electric Equipment</v>
          </cell>
          <cell r="I6">
            <v>7501209.7300000004</v>
          </cell>
        </row>
        <row r="7">
          <cell r="A7" t="str">
            <v>31600; 181</v>
          </cell>
          <cell r="B7" t="str">
            <v>181</v>
          </cell>
          <cell r="C7" t="str">
            <v>S</v>
          </cell>
          <cell r="D7">
            <v>0</v>
          </cell>
          <cell r="E7">
            <v>381</v>
          </cell>
          <cell r="F7" t="str">
            <v>BLUNDELL PLANT</v>
          </cell>
          <cell r="G7" t="str">
            <v>316.00</v>
          </cell>
          <cell r="H7" t="str">
            <v>Misc. Power Plant Equipment</v>
          </cell>
          <cell r="I7">
            <v>1241261.6299999999</v>
          </cell>
        </row>
        <row r="8">
          <cell r="A8" t="str">
            <v xml:space="preserve">0; 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BLUNDELL PLANT Total</v>
          </cell>
          <cell r="G8">
            <v>0</v>
          </cell>
          <cell r="H8">
            <v>0</v>
          </cell>
          <cell r="I8">
            <v>112907267.66</v>
          </cell>
        </row>
        <row r="9">
          <cell r="A9" t="str">
            <v>31100; 101</v>
          </cell>
          <cell r="B9" t="str">
            <v>101</v>
          </cell>
          <cell r="C9" t="str">
            <v>S</v>
          </cell>
          <cell r="D9">
            <v>0</v>
          </cell>
          <cell r="E9">
            <v>250252</v>
          </cell>
          <cell r="F9" t="str">
            <v>CARBON PLANT</v>
          </cell>
          <cell r="G9" t="str">
            <v>311.00</v>
          </cell>
          <cell r="H9" t="str">
            <v>Structures &amp; Improvements</v>
          </cell>
          <cell r="I9">
            <v>15364075.57</v>
          </cell>
        </row>
        <row r="10">
          <cell r="A10" t="str">
            <v>31200; 101</v>
          </cell>
          <cell r="B10" t="str">
            <v>101</v>
          </cell>
          <cell r="C10" t="str">
            <v>S</v>
          </cell>
          <cell r="D10">
            <v>0</v>
          </cell>
          <cell r="E10">
            <v>250252</v>
          </cell>
          <cell r="F10" t="str">
            <v>CARBON PLANT</v>
          </cell>
          <cell r="G10" t="str">
            <v>312.00</v>
          </cell>
          <cell r="H10" t="str">
            <v>Boiler Plant Equipment</v>
          </cell>
          <cell r="I10">
            <v>68831424.890000001</v>
          </cell>
        </row>
        <row r="11">
          <cell r="A11" t="str">
            <v>31400; 101</v>
          </cell>
          <cell r="B11" t="str">
            <v>101</v>
          </cell>
          <cell r="C11" t="str">
            <v>S</v>
          </cell>
          <cell r="D11">
            <v>0</v>
          </cell>
          <cell r="E11">
            <v>250252</v>
          </cell>
          <cell r="F11" t="str">
            <v>CARBON PLANT</v>
          </cell>
          <cell r="G11" t="str">
            <v>314.00</v>
          </cell>
          <cell r="H11" t="str">
            <v>Turbogenerator Units</v>
          </cell>
          <cell r="I11">
            <v>28351048.870000001</v>
          </cell>
        </row>
        <row r="12">
          <cell r="A12" t="str">
            <v>31500; 101</v>
          </cell>
          <cell r="B12" t="str">
            <v>101</v>
          </cell>
          <cell r="C12" t="str">
            <v>S</v>
          </cell>
          <cell r="D12">
            <v>0</v>
          </cell>
          <cell r="E12">
            <v>250252</v>
          </cell>
          <cell r="F12" t="str">
            <v>CARBON PLANT</v>
          </cell>
          <cell r="G12" t="str">
            <v>315.00</v>
          </cell>
          <cell r="H12" t="str">
            <v>Accessory Electric Equipment</v>
          </cell>
          <cell r="I12">
            <v>6218094.1699999999</v>
          </cell>
        </row>
        <row r="13">
          <cell r="A13" t="str">
            <v>31600; 101</v>
          </cell>
          <cell r="B13" t="str">
            <v>101</v>
          </cell>
          <cell r="C13" t="str">
            <v>S</v>
          </cell>
          <cell r="D13">
            <v>0</v>
          </cell>
          <cell r="E13">
            <v>250252</v>
          </cell>
          <cell r="F13" t="str">
            <v>CARBON PLANT</v>
          </cell>
          <cell r="G13" t="str">
            <v>316.00</v>
          </cell>
          <cell r="H13" t="str">
            <v>Misc. Power Plant Equipment</v>
          </cell>
          <cell r="I13">
            <v>809545.62</v>
          </cell>
        </row>
        <row r="14">
          <cell r="A14" t="str">
            <v xml:space="preserve">0; 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>CARBON PLANT Total</v>
          </cell>
          <cell r="G14">
            <v>0</v>
          </cell>
          <cell r="H14">
            <v>0</v>
          </cell>
          <cell r="I14">
            <v>119574189.12000002</v>
          </cell>
        </row>
        <row r="15">
          <cell r="A15" t="str">
            <v>31020; 102</v>
          </cell>
          <cell r="B15" t="str">
            <v>102</v>
          </cell>
          <cell r="C15" t="str">
            <v>S</v>
          </cell>
          <cell r="D15">
            <v>0</v>
          </cell>
          <cell r="E15">
            <v>240244</v>
          </cell>
          <cell r="F15" t="str">
            <v>CHOLLA PLANT</v>
          </cell>
          <cell r="G15" t="str">
            <v>310.20</v>
          </cell>
          <cell r="H15" t="str">
            <v>Land Rights</v>
          </cell>
          <cell r="I15">
            <v>1201891.8500000001</v>
          </cell>
        </row>
        <row r="16">
          <cell r="A16" t="str">
            <v>31100; 102</v>
          </cell>
          <cell r="B16" t="str">
            <v>102</v>
          </cell>
          <cell r="C16" t="str">
            <v>S</v>
          </cell>
          <cell r="D16">
            <v>0</v>
          </cell>
          <cell r="E16">
            <v>240244</v>
          </cell>
          <cell r="F16" t="str">
            <v>CHOLLA PLANT</v>
          </cell>
          <cell r="G16" t="str">
            <v>311.00</v>
          </cell>
          <cell r="H16" t="str">
            <v>Structures &amp; Improvements</v>
          </cell>
          <cell r="I16">
            <v>59823656.619999997</v>
          </cell>
        </row>
        <row r="17">
          <cell r="A17" t="str">
            <v>31200; 102</v>
          </cell>
          <cell r="B17" t="str">
            <v>102</v>
          </cell>
          <cell r="C17" t="str">
            <v>S</v>
          </cell>
          <cell r="D17">
            <v>0</v>
          </cell>
          <cell r="E17">
            <v>240244</v>
          </cell>
          <cell r="F17" t="str">
            <v>CHOLLA PLANT</v>
          </cell>
          <cell r="G17" t="str">
            <v>312.00</v>
          </cell>
          <cell r="H17" t="str">
            <v>Boiler Plant Equipment</v>
          </cell>
          <cell r="I17">
            <v>325922912.70999998</v>
          </cell>
        </row>
        <row r="18">
          <cell r="A18" t="str">
            <v>31400; 102</v>
          </cell>
          <cell r="B18" t="str">
            <v>102</v>
          </cell>
          <cell r="C18" t="str">
            <v>S</v>
          </cell>
          <cell r="D18">
            <v>0</v>
          </cell>
          <cell r="E18">
            <v>240244</v>
          </cell>
          <cell r="F18" t="str">
            <v>CHOLLA PLANT</v>
          </cell>
          <cell r="G18" t="str">
            <v>314.00</v>
          </cell>
          <cell r="H18" t="str">
            <v>Turbogenerator Units</v>
          </cell>
          <cell r="I18">
            <v>66047987.369999997</v>
          </cell>
        </row>
        <row r="19">
          <cell r="A19" t="str">
            <v>31500; 102</v>
          </cell>
          <cell r="B19" t="str">
            <v>102</v>
          </cell>
          <cell r="C19" t="str">
            <v>S</v>
          </cell>
          <cell r="D19">
            <v>0</v>
          </cell>
          <cell r="E19">
            <v>240244</v>
          </cell>
          <cell r="F19" t="str">
            <v>CHOLLA PLANT</v>
          </cell>
          <cell r="G19" t="str">
            <v>315.00</v>
          </cell>
          <cell r="H19" t="str">
            <v>Accessory Electric Equipment</v>
          </cell>
          <cell r="I19">
            <v>66675755.640000001</v>
          </cell>
        </row>
        <row r="20">
          <cell r="A20" t="str">
            <v>31600; 102</v>
          </cell>
          <cell r="B20" t="str">
            <v>102</v>
          </cell>
          <cell r="C20" t="str">
            <v>S</v>
          </cell>
          <cell r="D20">
            <v>0</v>
          </cell>
          <cell r="E20">
            <v>240244</v>
          </cell>
          <cell r="F20" t="str">
            <v>CHOLLA PLANT</v>
          </cell>
          <cell r="G20" t="str">
            <v>316.00</v>
          </cell>
          <cell r="H20" t="str">
            <v>Misc. Power Plant Equipment</v>
          </cell>
          <cell r="I20">
            <v>4155951.08</v>
          </cell>
        </row>
        <row r="21">
          <cell r="A21" t="str">
            <v xml:space="preserve">0; 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>CHOLLA PLANT Total</v>
          </cell>
          <cell r="G21">
            <v>0</v>
          </cell>
          <cell r="H21">
            <v>0</v>
          </cell>
          <cell r="I21">
            <v>523828155.26999992</v>
          </cell>
        </row>
        <row r="22">
          <cell r="A22" t="str">
            <v>31100; 103</v>
          </cell>
          <cell r="B22" t="str">
            <v>103</v>
          </cell>
          <cell r="C22" t="str">
            <v>S</v>
          </cell>
          <cell r="D22">
            <v>0</v>
          </cell>
          <cell r="E22">
            <v>401000</v>
          </cell>
          <cell r="F22" t="str">
            <v>COLSTRIP PLANT</v>
          </cell>
          <cell r="G22" t="str">
            <v>311.00</v>
          </cell>
          <cell r="H22" t="str">
            <v>Structures &amp; Improvements</v>
          </cell>
          <cell r="I22">
            <v>58963335.350000001</v>
          </cell>
        </row>
        <row r="23">
          <cell r="A23" t="str">
            <v>31200; 103</v>
          </cell>
          <cell r="B23" t="str">
            <v>103</v>
          </cell>
          <cell r="C23" t="str">
            <v>S</v>
          </cell>
          <cell r="D23">
            <v>0</v>
          </cell>
          <cell r="E23">
            <v>401000</v>
          </cell>
          <cell r="F23" t="str">
            <v>COLSTRIP PLANT</v>
          </cell>
          <cell r="G23" t="str">
            <v>312.00</v>
          </cell>
          <cell r="H23" t="str">
            <v>Boiler Plant Equipment</v>
          </cell>
          <cell r="I23">
            <v>114250014.19</v>
          </cell>
        </row>
        <row r="24">
          <cell r="A24" t="str">
            <v>31400; 103</v>
          </cell>
          <cell r="B24" t="str">
            <v>103</v>
          </cell>
          <cell r="C24" t="str">
            <v>S</v>
          </cell>
          <cell r="D24">
            <v>0</v>
          </cell>
          <cell r="E24">
            <v>401000</v>
          </cell>
          <cell r="F24" t="str">
            <v>COLSTRIP PLANT</v>
          </cell>
          <cell r="G24" t="str">
            <v>314.00</v>
          </cell>
          <cell r="H24" t="str">
            <v>Turbogenerator Units</v>
          </cell>
          <cell r="I24">
            <v>34705785.420000002</v>
          </cell>
        </row>
        <row r="25">
          <cell r="A25" t="str">
            <v>31500; 103</v>
          </cell>
          <cell r="B25" t="str">
            <v>103</v>
          </cell>
          <cell r="C25" t="str">
            <v>S</v>
          </cell>
          <cell r="D25">
            <v>0</v>
          </cell>
          <cell r="E25">
            <v>401000</v>
          </cell>
          <cell r="F25" t="str">
            <v>COLSTRIP PLANT</v>
          </cell>
          <cell r="G25" t="str">
            <v>315.00</v>
          </cell>
          <cell r="H25" t="str">
            <v>Accessory Electric Equipment</v>
          </cell>
          <cell r="I25">
            <v>8949684.2100000009</v>
          </cell>
        </row>
        <row r="26">
          <cell r="A26" t="str">
            <v>31600; 103</v>
          </cell>
          <cell r="B26" t="str">
            <v>103</v>
          </cell>
          <cell r="C26" t="str">
            <v>S</v>
          </cell>
          <cell r="D26">
            <v>0</v>
          </cell>
          <cell r="E26">
            <v>401000</v>
          </cell>
          <cell r="F26" t="str">
            <v>COLSTRIP PLANT</v>
          </cell>
          <cell r="G26" t="str">
            <v>316.00</v>
          </cell>
          <cell r="H26" t="str">
            <v>Misc. Power Plant Equipment</v>
          </cell>
          <cell r="I26">
            <v>2203473.2799999998</v>
          </cell>
        </row>
        <row r="27">
          <cell r="A27" t="str">
            <v xml:space="preserve">0; 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>COLSTRIP PLANT Total</v>
          </cell>
          <cell r="G27">
            <v>0</v>
          </cell>
          <cell r="H27">
            <v>0</v>
          </cell>
          <cell r="I27">
            <v>219072292.44999999</v>
          </cell>
        </row>
        <row r="28">
          <cell r="A28" t="str">
            <v>31100; 104</v>
          </cell>
          <cell r="B28" t="str">
            <v>104</v>
          </cell>
          <cell r="C28" t="str">
            <v>S</v>
          </cell>
          <cell r="D28">
            <v>0</v>
          </cell>
          <cell r="E28">
            <v>400406</v>
          </cell>
          <cell r="F28" t="str">
            <v>CRAIG PLANT</v>
          </cell>
          <cell r="G28" t="str">
            <v>311.00</v>
          </cell>
          <cell r="H28" t="str">
            <v>Structures &amp; Improvements</v>
          </cell>
          <cell r="I28">
            <v>36736993.539999999</v>
          </cell>
        </row>
        <row r="29">
          <cell r="A29" t="str">
            <v>31200; 104</v>
          </cell>
          <cell r="B29" t="str">
            <v>104</v>
          </cell>
          <cell r="C29" t="str">
            <v>S</v>
          </cell>
          <cell r="D29">
            <v>0</v>
          </cell>
          <cell r="E29">
            <v>400406</v>
          </cell>
          <cell r="F29" t="str">
            <v>CRAIG PLANT</v>
          </cell>
          <cell r="G29" t="str">
            <v>312.00</v>
          </cell>
          <cell r="H29" t="str">
            <v>Boiler Plant Equipment</v>
          </cell>
          <cell r="I29">
            <v>93178559.280000001</v>
          </cell>
        </row>
        <row r="30">
          <cell r="A30" t="str">
            <v>31400; 104</v>
          </cell>
          <cell r="B30" t="str">
            <v>104</v>
          </cell>
          <cell r="C30" t="str">
            <v>S</v>
          </cell>
          <cell r="D30">
            <v>0</v>
          </cell>
          <cell r="E30">
            <v>400406</v>
          </cell>
          <cell r="F30" t="str">
            <v>CRAIG PLANT</v>
          </cell>
          <cell r="G30" t="str">
            <v>314.00</v>
          </cell>
          <cell r="H30" t="str">
            <v>Turbogenerator Units</v>
          </cell>
          <cell r="I30">
            <v>26345535.329999998</v>
          </cell>
        </row>
        <row r="31">
          <cell r="A31" t="str">
            <v>31500; 104</v>
          </cell>
          <cell r="B31" t="str">
            <v>104</v>
          </cell>
          <cell r="C31" t="str">
            <v>S</v>
          </cell>
          <cell r="D31">
            <v>0</v>
          </cell>
          <cell r="E31">
            <v>400406</v>
          </cell>
          <cell r="F31" t="str">
            <v>CRAIG PLANT</v>
          </cell>
          <cell r="G31" t="str">
            <v>315.00</v>
          </cell>
          <cell r="H31" t="str">
            <v>Accessory Electric Equipment</v>
          </cell>
          <cell r="I31">
            <v>16876687.699999999</v>
          </cell>
        </row>
        <row r="32">
          <cell r="A32" t="str">
            <v>31600; 104</v>
          </cell>
          <cell r="B32" t="str">
            <v>104</v>
          </cell>
          <cell r="C32" t="str">
            <v>S</v>
          </cell>
          <cell r="D32">
            <v>0</v>
          </cell>
          <cell r="E32">
            <v>400406</v>
          </cell>
          <cell r="F32" t="str">
            <v>CRAIG PLANT</v>
          </cell>
          <cell r="G32" t="str">
            <v>316.00</v>
          </cell>
          <cell r="H32" t="str">
            <v>Misc. Power Plant Equipment</v>
          </cell>
          <cell r="I32">
            <v>1714396.36</v>
          </cell>
        </row>
        <row r="33">
          <cell r="A33" t="str">
            <v xml:space="preserve">0; 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>CRAIG PLANT Total</v>
          </cell>
          <cell r="G33">
            <v>0</v>
          </cell>
          <cell r="H33">
            <v>0</v>
          </cell>
          <cell r="I33">
            <v>174852172.20999998</v>
          </cell>
        </row>
        <row r="34">
          <cell r="A34" t="str">
            <v>31020; 105</v>
          </cell>
          <cell r="B34" t="str">
            <v>105</v>
          </cell>
          <cell r="C34" t="str">
            <v>S</v>
          </cell>
          <cell r="D34">
            <v>0</v>
          </cell>
          <cell r="E34">
            <v>514000</v>
          </cell>
          <cell r="F34" t="str">
            <v>DAVE JOHNSTON PLANT</v>
          </cell>
          <cell r="G34" t="str">
            <v>310.20</v>
          </cell>
          <cell r="H34" t="str">
            <v>Land Rights</v>
          </cell>
          <cell r="I34">
            <v>99970.26</v>
          </cell>
        </row>
        <row r="35">
          <cell r="A35" t="str">
            <v>31100; 105</v>
          </cell>
          <cell r="B35" t="str">
            <v>105</v>
          </cell>
          <cell r="C35" t="str">
            <v>S</v>
          </cell>
          <cell r="D35">
            <v>0</v>
          </cell>
          <cell r="E35">
            <v>514000</v>
          </cell>
          <cell r="F35" t="str">
            <v>DAVE JOHNSTON PLANT</v>
          </cell>
          <cell r="G35" t="str">
            <v>311.00</v>
          </cell>
          <cell r="H35" t="str">
            <v>Structures &amp; Improvements</v>
          </cell>
          <cell r="I35">
            <v>138592968.06</v>
          </cell>
        </row>
        <row r="36">
          <cell r="A36" t="str">
            <v>31200; 105</v>
          </cell>
          <cell r="B36" t="str">
            <v>105</v>
          </cell>
          <cell r="C36" t="str">
            <v>S</v>
          </cell>
          <cell r="D36">
            <v>0</v>
          </cell>
          <cell r="E36">
            <v>514000</v>
          </cell>
          <cell r="F36" t="str">
            <v>DAVE JOHNSTON PLANT</v>
          </cell>
          <cell r="G36" t="str">
            <v>312.00</v>
          </cell>
          <cell r="H36" t="str">
            <v>Boiler Plant Equipment</v>
          </cell>
          <cell r="I36">
            <v>575213448.22000003</v>
          </cell>
        </row>
        <row r="37">
          <cell r="A37" t="str">
            <v>31400; 105</v>
          </cell>
          <cell r="B37" t="str">
            <v>105</v>
          </cell>
          <cell r="C37" t="str">
            <v>S</v>
          </cell>
          <cell r="D37">
            <v>0</v>
          </cell>
          <cell r="E37">
            <v>514000</v>
          </cell>
          <cell r="F37" t="str">
            <v>DAVE JOHNSTON PLANT</v>
          </cell>
          <cell r="G37" t="str">
            <v>314.00</v>
          </cell>
          <cell r="H37" t="str">
            <v>Turbogenerator Units</v>
          </cell>
          <cell r="I37">
            <v>91968161.640000001</v>
          </cell>
        </row>
        <row r="38">
          <cell r="A38" t="str">
            <v>31500; 105</v>
          </cell>
          <cell r="B38" t="str">
            <v>105</v>
          </cell>
          <cell r="C38" t="str">
            <v>S</v>
          </cell>
          <cell r="D38">
            <v>0</v>
          </cell>
          <cell r="E38">
            <v>514000</v>
          </cell>
          <cell r="F38" t="str">
            <v>DAVE JOHNSTON PLANT</v>
          </cell>
          <cell r="G38" t="str">
            <v>315.00</v>
          </cell>
          <cell r="H38" t="str">
            <v>Accessory Electric Equipment</v>
          </cell>
          <cell r="I38">
            <v>53047376.119999997</v>
          </cell>
        </row>
        <row r="39">
          <cell r="A39" t="str">
            <v>31600; 105</v>
          </cell>
          <cell r="B39" t="str">
            <v>105</v>
          </cell>
          <cell r="C39" t="str">
            <v>S</v>
          </cell>
          <cell r="D39">
            <v>0</v>
          </cell>
          <cell r="E39">
            <v>514000</v>
          </cell>
          <cell r="F39" t="str">
            <v>DAVE JOHNSTON PLANT</v>
          </cell>
          <cell r="G39" t="str">
            <v>316.00</v>
          </cell>
          <cell r="H39" t="str">
            <v>Misc. Power Plant Equipment</v>
          </cell>
          <cell r="I39">
            <v>8457617.3599999994</v>
          </cell>
        </row>
        <row r="40">
          <cell r="A40" t="str">
            <v xml:space="preserve">0; 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>DAVE JOHNSTON PLANT Total</v>
          </cell>
          <cell r="G40">
            <v>0</v>
          </cell>
          <cell r="H40">
            <v>0</v>
          </cell>
          <cell r="I40">
            <v>867379541.65999997</v>
          </cell>
        </row>
        <row r="41">
          <cell r="A41" t="str">
            <v>31100; 106</v>
          </cell>
          <cell r="B41" t="str">
            <v>106</v>
          </cell>
          <cell r="C41" t="str">
            <v>S</v>
          </cell>
          <cell r="D41">
            <v>0</v>
          </cell>
          <cell r="E41">
            <v>260263</v>
          </cell>
          <cell r="F41" t="str">
            <v>GADSBY PLANT</v>
          </cell>
          <cell r="G41" t="str">
            <v>311.00</v>
          </cell>
          <cell r="H41" t="str">
            <v>Structures &amp; Improvements</v>
          </cell>
          <cell r="I41">
            <v>15268515.08</v>
          </cell>
        </row>
        <row r="42">
          <cell r="A42" t="str">
            <v>31200; 106</v>
          </cell>
          <cell r="B42" t="str">
            <v>106</v>
          </cell>
          <cell r="C42" t="str">
            <v>S</v>
          </cell>
          <cell r="D42">
            <v>0</v>
          </cell>
          <cell r="E42">
            <v>260263</v>
          </cell>
          <cell r="F42" t="str">
            <v>GADSBY PLANT</v>
          </cell>
          <cell r="G42" t="str">
            <v>312.00</v>
          </cell>
          <cell r="H42" t="str">
            <v>Boiler Plant Equipment</v>
          </cell>
          <cell r="I42">
            <v>37464585.539999999</v>
          </cell>
        </row>
        <row r="43">
          <cell r="A43" t="str">
            <v>31400; 106</v>
          </cell>
          <cell r="B43" t="str">
            <v>106</v>
          </cell>
          <cell r="C43" t="str">
            <v>S</v>
          </cell>
          <cell r="D43">
            <v>0</v>
          </cell>
          <cell r="E43">
            <v>260263</v>
          </cell>
          <cell r="F43" t="str">
            <v>GADSBY PLANT</v>
          </cell>
          <cell r="G43" t="str">
            <v>314.00</v>
          </cell>
          <cell r="H43" t="str">
            <v>Turbogenerator Units</v>
          </cell>
          <cell r="I43">
            <v>18863810.73</v>
          </cell>
        </row>
        <row r="44">
          <cell r="A44" t="str">
            <v>31500; 106</v>
          </cell>
          <cell r="B44" t="str">
            <v>106</v>
          </cell>
          <cell r="C44" t="str">
            <v>S</v>
          </cell>
          <cell r="D44">
            <v>0</v>
          </cell>
          <cell r="E44">
            <v>260263</v>
          </cell>
          <cell r="F44" t="str">
            <v>GADSBY PLANT</v>
          </cell>
          <cell r="G44" t="str">
            <v>315.00</v>
          </cell>
          <cell r="H44" t="str">
            <v>Accessory Electric Equipment</v>
          </cell>
          <cell r="I44">
            <v>7862653.5800000001</v>
          </cell>
        </row>
        <row r="45">
          <cell r="A45" t="str">
            <v>31600; 106</v>
          </cell>
          <cell r="B45" t="str">
            <v>106</v>
          </cell>
          <cell r="C45" t="str">
            <v>S</v>
          </cell>
          <cell r="D45">
            <v>0</v>
          </cell>
          <cell r="E45">
            <v>260263</v>
          </cell>
          <cell r="F45" t="str">
            <v>GADSBY PLANT</v>
          </cell>
          <cell r="G45" t="str">
            <v>316.00</v>
          </cell>
          <cell r="H45" t="str">
            <v>Misc. Power Plant Equipment</v>
          </cell>
          <cell r="I45">
            <v>457978.74</v>
          </cell>
        </row>
        <row r="46">
          <cell r="A46" t="str">
            <v xml:space="preserve">0; 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>GADSBY PLANT Total</v>
          </cell>
          <cell r="G46">
            <v>0</v>
          </cell>
          <cell r="H46">
            <v>0</v>
          </cell>
          <cell r="I46">
            <v>79917543.669999987</v>
          </cell>
        </row>
        <row r="47">
          <cell r="A47" t="str">
            <v>31100; 107</v>
          </cell>
          <cell r="B47" t="str">
            <v>107</v>
          </cell>
          <cell r="C47" t="str">
            <v>S</v>
          </cell>
          <cell r="D47">
            <v>0</v>
          </cell>
          <cell r="E47">
            <v>410412</v>
          </cell>
          <cell r="F47" t="str">
            <v>HAYDEN PLANT</v>
          </cell>
          <cell r="G47" t="str">
            <v>311.00</v>
          </cell>
          <cell r="H47" t="str">
            <v>Structures &amp; Improvements</v>
          </cell>
          <cell r="I47">
            <v>17564004.789999999</v>
          </cell>
        </row>
        <row r="48">
          <cell r="A48" t="str">
            <v>31200; 107</v>
          </cell>
          <cell r="B48" t="str">
            <v>107</v>
          </cell>
          <cell r="C48" t="str">
            <v>S</v>
          </cell>
          <cell r="D48">
            <v>0</v>
          </cell>
          <cell r="E48">
            <v>410412</v>
          </cell>
          <cell r="F48" t="str">
            <v>HAYDEN PLANT</v>
          </cell>
          <cell r="G48" t="str">
            <v>312.00</v>
          </cell>
          <cell r="H48" t="str">
            <v>Boiler Plant Equipment</v>
          </cell>
          <cell r="I48">
            <v>52104183.170000002</v>
          </cell>
        </row>
        <row r="49">
          <cell r="A49" t="str">
            <v>31400; 107</v>
          </cell>
          <cell r="B49" t="str">
            <v>107</v>
          </cell>
          <cell r="C49" t="str">
            <v>S</v>
          </cell>
          <cell r="D49">
            <v>0</v>
          </cell>
          <cell r="E49">
            <v>410412</v>
          </cell>
          <cell r="F49" t="str">
            <v>HAYDEN PLANT</v>
          </cell>
          <cell r="G49" t="str">
            <v>314.00</v>
          </cell>
          <cell r="H49" t="str">
            <v>Turbogenerator Units</v>
          </cell>
          <cell r="I49">
            <v>7979216.1900000004</v>
          </cell>
        </row>
        <row r="50">
          <cell r="A50" t="str">
            <v>31500; 107</v>
          </cell>
          <cell r="B50" t="str">
            <v>107</v>
          </cell>
          <cell r="C50" t="str">
            <v>S</v>
          </cell>
          <cell r="D50">
            <v>0</v>
          </cell>
          <cell r="E50">
            <v>410412</v>
          </cell>
          <cell r="F50" t="str">
            <v>HAYDEN PLANT</v>
          </cell>
          <cell r="G50" t="str">
            <v>315.00</v>
          </cell>
          <cell r="H50" t="str">
            <v>Accessory Electric Equipment</v>
          </cell>
          <cell r="I50">
            <v>2532418.13</v>
          </cell>
        </row>
        <row r="51">
          <cell r="A51" t="str">
            <v>31600; 107</v>
          </cell>
          <cell r="B51" t="str">
            <v>107</v>
          </cell>
          <cell r="C51" t="str">
            <v>S</v>
          </cell>
          <cell r="D51">
            <v>0</v>
          </cell>
          <cell r="E51">
            <v>410412</v>
          </cell>
          <cell r="F51" t="str">
            <v>HAYDEN PLANT</v>
          </cell>
          <cell r="G51" t="str">
            <v>316.00</v>
          </cell>
          <cell r="H51" t="str">
            <v>Misc. Power Plant Equipment</v>
          </cell>
          <cell r="I51">
            <v>1204187.6200000001</v>
          </cell>
        </row>
        <row r="52">
          <cell r="A52" t="str">
            <v xml:space="preserve">0;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>HAYDEN PLANT Total</v>
          </cell>
          <cell r="G52">
            <v>0</v>
          </cell>
          <cell r="H52">
            <v>0</v>
          </cell>
          <cell r="I52">
            <v>81384009.900000006</v>
          </cell>
        </row>
        <row r="53">
          <cell r="A53" t="str">
            <v>31020; 108</v>
          </cell>
          <cell r="B53" t="str">
            <v>108</v>
          </cell>
          <cell r="C53" t="str">
            <v>S</v>
          </cell>
          <cell r="D53">
            <v>0</v>
          </cell>
          <cell r="E53">
            <v>300305</v>
          </cell>
          <cell r="F53" t="str">
            <v>HUNTER PLANT</v>
          </cell>
          <cell r="G53" t="str">
            <v>310.20</v>
          </cell>
          <cell r="H53" t="str">
            <v>Land Rights</v>
          </cell>
          <cell r="I53">
            <v>246337.54</v>
          </cell>
        </row>
        <row r="54">
          <cell r="A54" t="str">
            <v>31100; 108</v>
          </cell>
          <cell r="B54" t="str">
            <v>108</v>
          </cell>
          <cell r="C54" t="str">
            <v>S</v>
          </cell>
          <cell r="D54">
            <v>0</v>
          </cell>
          <cell r="E54">
            <v>300305</v>
          </cell>
          <cell r="F54" t="str">
            <v>HUNTER PLANT</v>
          </cell>
          <cell r="G54" t="str">
            <v>311.00</v>
          </cell>
          <cell r="H54" t="str">
            <v>Structures &amp; Improvements</v>
          </cell>
          <cell r="I54">
            <v>206941130.49000001</v>
          </cell>
        </row>
        <row r="55">
          <cell r="A55" t="str">
            <v>31200; 108</v>
          </cell>
          <cell r="B55" t="str">
            <v>108</v>
          </cell>
          <cell r="C55" t="str">
            <v>S</v>
          </cell>
          <cell r="D55">
            <v>0</v>
          </cell>
          <cell r="E55">
            <v>300305</v>
          </cell>
          <cell r="F55" t="str">
            <v>HUNTER PLANT</v>
          </cell>
          <cell r="G55" t="str">
            <v>312.00</v>
          </cell>
          <cell r="H55" t="str">
            <v>Boiler Plant Equipment</v>
          </cell>
          <cell r="I55">
            <v>632231547.27999997</v>
          </cell>
        </row>
        <row r="56">
          <cell r="A56" t="str">
            <v>31400; 108</v>
          </cell>
          <cell r="B56" t="str">
            <v>108</v>
          </cell>
          <cell r="C56" t="str">
            <v>S</v>
          </cell>
          <cell r="D56">
            <v>0</v>
          </cell>
          <cell r="E56">
            <v>300305</v>
          </cell>
          <cell r="F56" t="str">
            <v>HUNTER PLANT</v>
          </cell>
          <cell r="G56" t="str">
            <v>314.00</v>
          </cell>
          <cell r="H56" t="str">
            <v>Turbogenerator Units</v>
          </cell>
          <cell r="I56">
            <v>189228621.09999999</v>
          </cell>
        </row>
        <row r="57">
          <cell r="A57" t="str">
            <v>31500; 108</v>
          </cell>
          <cell r="B57" t="str">
            <v>108</v>
          </cell>
          <cell r="C57" t="str">
            <v>S</v>
          </cell>
          <cell r="D57">
            <v>0</v>
          </cell>
          <cell r="E57">
            <v>300305</v>
          </cell>
          <cell r="F57" t="str">
            <v>HUNTER PLANT</v>
          </cell>
          <cell r="G57" t="str">
            <v>315.00</v>
          </cell>
          <cell r="H57" t="str">
            <v>Accessory Electric Equipment</v>
          </cell>
          <cell r="I57">
            <v>98505362.329999998</v>
          </cell>
        </row>
        <row r="58">
          <cell r="A58" t="str">
            <v>31600; 108</v>
          </cell>
          <cell r="B58" t="str">
            <v>108</v>
          </cell>
          <cell r="C58" t="str">
            <v>S</v>
          </cell>
          <cell r="D58">
            <v>0</v>
          </cell>
          <cell r="E58">
            <v>300305</v>
          </cell>
          <cell r="F58" t="str">
            <v>HUNTER PLANT</v>
          </cell>
          <cell r="G58" t="str">
            <v>316.00</v>
          </cell>
          <cell r="H58" t="str">
            <v>Misc. Power Plant Equipment</v>
          </cell>
          <cell r="I58">
            <v>3645567.81</v>
          </cell>
        </row>
        <row r="59">
          <cell r="A59" t="str">
            <v xml:space="preserve">0;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>HUNTER PLANT Total</v>
          </cell>
          <cell r="G59">
            <v>0</v>
          </cell>
          <cell r="H59">
            <v>0</v>
          </cell>
          <cell r="I59">
            <v>1130798566.55</v>
          </cell>
        </row>
        <row r="60">
          <cell r="A60" t="str">
            <v>31100; 109</v>
          </cell>
          <cell r="B60" t="str">
            <v>109</v>
          </cell>
          <cell r="C60" t="str">
            <v>S</v>
          </cell>
          <cell r="D60">
            <v>0</v>
          </cell>
          <cell r="E60">
            <v>280282</v>
          </cell>
          <cell r="F60" t="str">
            <v>HUNTINGTON PLANT</v>
          </cell>
          <cell r="G60" t="str">
            <v>311.00</v>
          </cell>
          <cell r="H60" t="str">
            <v>Structures &amp; Improvements</v>
          </cell>
          <cell r="I60">
            <v>116716543.27</v>
          </cell>
        </row>
        <row r="61">
          <cell r="A61" t="str">
            <v>31200; 109</v>
          </cell>
          <cell r="B61" t="str">
            <v>109</v>
          </cell>
          <cell r="C61" t="str">
            <v>S</v>
          </cell>
          <cell r="D61">
            <v>0</v>
          </cell>
          <cell r="E61">
            <v>280282</v>
          </cell>
          <cell r="F61" t="str">
            <v>HUNTINGTON PLANT</v>
          </cell>
          <cell r="G61" t="str">
            <v>312.00</v>
          </cell>
          <cell r="H61" t="str">
            <v>Boiler Plant Equipment</v>
          </cell>
          <cell r="I61">
            <v>527118936.17000002</v>
          </cell>
        </row>
        <row r="62">
          <cell r="A62" t="str">
            <v>31400; 109</v>
          </cell>
          <cell r="B62" t="str">
            <v>109</v>
          </cell>
          <cell r="C62" t="str">
            <v>S</v>
          </cell>
          <cell r="D62">
            <v>0</v>
          </cell>
          <cell r="E62">
            <v>280282</v>
          </cell>
          <cell r="F62" t="str">
            <v>HUNTINGTON PLANT</v>
          </cell>
          <cell r="G62" t="str">
            <v>314.00</v>
          </cell>
          <cell r="H62" t="str">
            <v>Turbogenerator Units</v>
          </cell>
          <cell r="I62">
            <v>122867593.25</v>
          </cell>
        </row>
        <row r="63">
          <cell r="A63" t="str">
            <v>31500; 109</v>
          </cell>
          <cell r="B63" t="str">
            <v>109</v>
          </cell>
          <cell r="C63" t="str">
            <v>S</v>
          </cell>
          <cell r="D63">
            <v>0</v>
          </cell>
          <cell r="E63">
            <v>280282</v>
          </cell>
          <cell r="F63" t="str">
            <v>HUNTINGTON PLANT</v>
          </cell>
          <cell r="G63" t="str">
            <v>315.00</v>
          </cell>
          <cell r="H63" t="str">
            <v>Accessory Electric Equipment</v>
          </cell>
          <cell r="I63">
            <v>46421368.829999998</v>
          </cell>
        </row>
        <row r="64">
          <cell r="A64" t="str">
            <v>31600; 109</v>
          </cell>
          <cell r="B64" t="str">
            <v>109</v>
          </cell>
          <cell r="C64" t="str">
            <v>S</v>
          </cell>
          <cell r="D64">
            <v>0</v>
          </cell>
          <cell r="E64">
            <v>280282</v>
          </cell>
          <cell r="F64" t="str">
            <v>HUNTINGTON PLANT</v>
          </cell>
          <cell r="G64" t="str">
            <v>316.00</v>
          </cell>
          <cell r="H64" t="str">
            <v>Misc. Power Plant Equipment</v>
          </cell>
          <cell r="I64">
            <v>2717959.41</v>
          </cell>
        </row>
        <row r="65">
          <cell r="A65" t="str">
            <v xml:space="preserve">0; 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>HUNTINGTON PLANT Total</v>
          </cell>
          <cell r="G65">
            <v>0</v>
          </cell>
          <cell r="H65">
            <v>0</v>
          </cell>
          <cell r="I65">
            <v>815842400.93000007</v>
          </cell>
        </row>
        <row r="66">
          <cell r="A66" t="str">
            <v>31100; 191</v>
          </cell>
          <cell r="B66" t="str">
            <v>191</v>
          </cell>
          <cell r="C66" t="str">
            <v>S</v>
          </cell>
          <cell r="D66">
            <v>0</v>
          </cell>
          <cell r="E66">
            <v>220000</v>
          </cell>
          <cell r="F66" t="str">
            <v>JAMES RIVER PLANT</v>
          </cell>
          <cell r="G66" t="str">
            <v>311.00</v>
          </cell>
          <cell r="H66" t="str">
            <v>Structures &amp; Improvements</v>
          </cell>
          <cell r="I66">
            <v>5733734.1399999997</v>
          </cell>
        </row>
        <row r="67">
          <cell r="A67" t="str">
            <v>31200; 191</v>
          </cell>
          <cell r="B67" t="str">
            <v>191</v>
          </cell>
          <cell r="C67" t="str">
            <v>S</v>
          </cell>
          <cell r="D67">
            <v>0</v>
          </cell>
          <cell r="E67">
            <v>220000</v>
          </cell>
          <cell r="F67" t="str">
            <v>JAMES RIVER PLANT</v>
          </cell>
          <cell r="G67" t="str">
            <v>312.00</v>
          </cell>
          <cell r="H67" t="str">
            <v>Boiler Plant Equipment</v>
          </cell>
          <cell r="I67">
            <v>5798092.3600000003</v>
          </cell>
        </row>
        <row r="68">
          <cell r="A68" t="str">
            <v>31400; 191</v>
          </cell>
          <cell r="B68" t="str">
            <v>191</v>
          </cell>
          <cell r="C68" t="str">
            <v>S</v>
          </cell>
          <cell r="D68">
            <v>0</v>
          </cell>
          <cell r="E68">
            <v>220000</v>
          </cell>
          <cell r="F68" t="str">
            <v>JAMES RIVER PLANT</v>
          </cell>
          <cell r="G68" t="str">
            <v>314.00</v>
          </cell>
          <cell r="H68" t="str">
            <v>Turbogenerator Units</v>
          </cell>
          <cell r="I68">
            <v>18616437.710000001</v>
          </cell>
        </row>
        <row r="69">
          <cell r="A69" t="str">
            <v>31500; 191</v>
          </cell>
          <cell r="B69" t="str">
            <v>191</v>
          </cell>
          <cell r="C69" t="str">
            <v>S</v>
          </cell>
          <cell r="D69">
            <v>0</v>
          </cell>
          <cell r="E69">
            <v>220000</v>
          </cell>
          <cell r="F69" t="str">
            <v>JAMES RIVER PLANT</v>
          </cell>
          <cell r="G69" t="str">
            <v>315.00</v>
          </cell>
          <cell r="H69" t="str">
            <v>Accessory Electric Equipment</v>
          </cell>
          <cell r="I69">
            <v>4302275.7699999996</v>
          </cell>
        </row>
        <row r="70">
          <cell r="A70" t="str">
            <v xml:space="preserve">0; 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JAMES RIVER PLANT Total</v>
          </cell>
          <cell r="G70">
            <v>0</v>
          </cell>
          <cell r="H70">
            <v>0</v>
          </cell>
          <cell r="I70">
            <v>34450539.980000004</v>
          </cell>
        </row>
        <row r="71">
          <cell r="A71" t="str">
            <v>31020; 110</v>
          </cell>
          <cell r="B71" t="str">
            <v>110</v>
          </cell>
          <cell r="C71" t="str">
            <v>S</v>
          </cell>
          <cell r="D71">
            <v>0</v>
          </cell>
          <cell r="E71">
            <v>517000</v>
          </cell>
          <cell r="F71" t="str">
            <v>JIM BRIDGER PLANT</v>
          </cell>
          <cell r="G71" t="str">
            <v>310.20</v>
          </cell>
          <cell r="H71" t="str">
            <v>Land Rights</v>
          </cell>
          <cell r="I71">
            <v>281111.09999999998</v>
          </cell>
        </row>
        <row r="72">
          <cell r="A72" t="str">
            <v>31100; 110</v>
          </cell>
          <cell r="B72" t="str">
            <v>110</v>
          </cell>
          <cell r="C72" t="str">
            <v>S</v>
          </cell>
          <cell r="D72">
            <v>0</v>
          </cell>
          <cell r="E72">
            <v>517000</v>
          </cell>
          <cell r="F72" t="str">
            <v>JIM BRIDGER PLANT</v>
          </cell>
          <cell r="G72" t="str">
            <v>311.00</v>
          </cell>
          <cell r="H72" t="str">
            <v>Structures &amp; Improvements</v>
          </cell>
          <cell r="I72">
            <v>140256250.56</v>
          </cell>
        </row>
        <row r="73">
          <cell r="A73" t="str">
            <v>31200; 110</v>
          </cell>
          <cell r="B73" t="str">
            <v>110</v>
          </cell>
          <cell r="C73" t="str">
            <v>S</v>
          </cell>
          <cell r="D73">
            <v>0</v>
          </cell>
          <cell r="E73">
            <v>517000</v>
          </cell>
          <cell r="F73" t="str">
            <v>JIM BRIDGER PLANT</v>
          </cell>
          <cell r="G73" t="str">
            <v>312.00</v>
          </cell>
          <cell r="H73" t="str">
            <v>Boiler Plant Equipment</v>
          </cell>
          <cell r="I73">
            <v>675358589.64999998</v>
          </cell>
        </row>
        <row r="74">
          <cell r="A74" t="str">
            <v>31400; 110</v>
          </cell>
          <cell r="B74" t="str">
            <v>110</v>
          </cell>
          <cell r="C74" t="str">
            <v>S</v>
          </cell>
          <cell r="D74">
            <v>0</v>
          </cell>
          <cell r="E74">
            <v>517000</v>
          </cell>
          <cell r="F74" t="str">
            <v>JIM BRIDGER PLANT</v>
          </cell>
          <cell r="G74" t="str">
            <v>314.00</v>
          </cell>
          <cell r="H74" t="str">
            <v>Turbogenerator Units</v>
          </cell>
          <cell r="I74">
            <v>175249865.94</v>
          </cell>
        </row>
        <row r="75">
          <cell r="A75" t="str">
            <v>31500; 110</v>
          </cell>
          <cell r="B75" t="str">
            <v>110</v>
          </cell>
          <cell r="C75" t="str">
            <v>S</v>
          </cell>
          <cell r="D75">
            <v>0</v>
          </cell>
          <cell r="E75">
            <v>517000</v>
          </cell>
          <cell r="F75" t="str">
            <v>JIM BRIDGER PLANT</v>
          </cell>
          <cell r="G75" t="str">
            <v>315.00</v>
          </cell>
          <cell r="H75" t="str">
            <v>Accessory Electric Equipment</v>
          </cell>
          <cell r="I75">
            <v>58882346.939999998</v>
          </cell>
        </row>
        <row r="76">
          <cell r="A76" t="str">
            <v>31600; 110</v>
          </cell>
          <cell r="B76" t="str">
            <v>110</v>
          </cell>
          <cell r="C76" t="str">
            <v>S</v>
          </cell>
          <cell r="D76">
            <v>0</v>
          </cell>
          <cell r="E76">
            <v>517000</v>
          </cell>
          <cell r="F76" t="str">
            <v>JIM BRIDGER PLANT</v>
          </cell>
          <cell r="G76" t="str">
            <v>316.00</v>
          </cell>
          <cell r="H76" t="str">
            <v>Misc. Power Plant Equipment</v>
          </cell>
          <cell r="I76">
            <v>3722954.18</v>
          </cell>
        </row>
        <row r="77">
          <cell r="A77" t="str">
            <v xml:space="preserve">0; 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>JIM BRIDGER PLANT Total</v>
          </cell>
          <cell r="G77">
            <v>0</v>
          </cell>
          <cell r="H77">
            <v>0</v>
          </cell>
          <cell r="I77">
            <v>1053751118.37</v>
          </cell>
        </row>
        <row r="78">
          <cell r="A78" t="str">
            <v>31020; 111</v>
          </cell>
          <cell r="B78" t="str">
            <v>111</v>
          </cell>
          <cell r="C78" t="str">
            <v>S</v>
          </cell>
          <cell r="D78">
            <v>0</v>
          </cell>
          <cell r="E78">
            <v>270273</v>
          </cell>
          <cell r="F78" t="str">
            <v>NAUGHTON PLANT</v>
          </cell>
          <cell r="G78" t="str">
            <v>310.20</v>
          </cell>
          <cell r="H78" t="str">
            <v>Land Rights</v>
          </cell>
          <cell r="I78">
            <v>15015.87</v>
          </cell>
        </row>
        <row r="79">
          <cell r="A79" t="str">
            <v>31100; 111</v>
          </cell>
          <cell r="B79" t="str">
            <v>111</v>
          </cell>
          <cell r="C79" t="str">
            <v>S</v>
          </cell>
          <cell r="D79">
            <v>0</v>
          </cell>
          <cell r="E79">
            <v>270273</v>
          </cell>
          <cell r="F79" t="str">
            <v>NAUGHTON PLANT</v>
          </cell>
          <cell r="G79" t="str">
            <v>311.00</v>
          </cell>
          <cell r="H79" t="str">
            <v>Structures &amp; Improvements</v>
          </cell>
          <cell r="I79">
            <v>70399222.079999998</v>
          </cell>
        </row>
        <row r="80">
          <cell r="A80" t="str">
            <v>31200; 111</v>
          </cell>
          <cell r="B80" t="str">
            <v>111</v>
          </cell>
          <cell r="C80" t="str">
            <v>S</v>
          </cell>
          <cell r="D80">
            <v>0</v>
          </cell>
          <cell r="E80">
            <v>270273</v>
          </cell>
          <cell r="F80" t="str">
            <v>NAUGHTON PLANT</v>
          </cell>
          <cell r="G80" t="str">
            <v>312.00</v>
          </cell>
          <cell r="H80" t="str">
            <v>Boiler Plant Equipment</v>
          </cell>
          <cell r="I80">
            <v>443090329.81</v>
          </cell>
        </row>
        <row r="81">
          <cell r="A81" t="str">
            <v>31400; 111</v>
          </cell>
          <cell r="B81" t="str">
            <v>111</v>
          </cell>
          <cell r="C81" t="str">
            <v>S</v>
          </cell>
          <cell r="D81">
            <v>0</v>
          </cell>
          <cell r="E81">
            <v>270273</v>
          </cell>
          <cell r="F81" t="str">
            <v>NAUGHTON PLANT</v>
          </cell>
          <cell r="G81" t="str">
            <v>314.00</v>
          </cell>
          <cell r="H81" t="str">
            <v>Turbogenerator Units</v>
          </cell>
          <cell r="I81">
            <v>76375657.129999995</v>
          </cell>
        </row>
        <row r="82">
          <cell r="A82" t="str">
            <v>31500; 111</v>
          </cell>
          <cell r="B82" t="str">
            <v>111</v>
          </cell>
          <cell r="C82" t="str">
            <v>S</v>
          </cell>
          <cell r="D82">
            <v>0</v>
          </cell>
          <cell r="E82">
            <v>270273</v>
          </cell>
          <cell r="F82" t="str">
            <v>NAUGHTON PLANT</v>
          </cell>
          <cell r="G82" t="str">
            <v>315.00</v>
          </cell>
          <cell r="H82" t="str">
            <v>Accessory Electric Equipment</v>
          </cell>
          <cell r="I82">
            <v>23006767.68</v>
          </cell>
        </row>
        <row r="83">
          <cell r="A83" t="str">
            <v>31600; 111</v>
          </cell>
          <cell r="B83" t="str">
            <v>111</v>
          </cell>
          <cell r="C83" t="str">
            <v>S</v>
          </cell>
          <cell r="D83">
            <v>0</v>
          </cell>
          <cell r="E83">
            <v>270273</v>
          </cell>
          <cell r="F83" t="str">
            <v>NAUGHTON PLANT</v>
          </cell>
          <cell r="G83" t="str">
            <v>316.00</v>
          </cell>
          <cell r="H83" t="str">
            <v>Misc. Power Plant Equipment</v>
          </cell>
          <cell r="I83">
            <v>2011397.3</v>
          </cell>
        </row>
        <row r="84">
          <cell r="A84" t="str">
            <v xml:space="preserve">0; 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 t="str">
            <v>NAUGHTON PLANT Total</v>
          </cell>
          <cell r="G84">
            <v>0</v>
          </cell>
          <cell r="H84">
            <v>0</v>
          </cell>
          <cell r="I84">
            <v>614898389.86999989</v>
          </cell>
        </row>
        <row r="85">
          <cell r="A85" t="str">
            <v>31020; 112</v>
          </cell>
          <cell r="B85" t="str">
            <v>112</v>
          </cell>
          <cell r="C85" t="str">
            <v>S</v>
          </cell>
          <cell r="D85">
            <v>0</v>
          </cell>
          <cell r="E85">
            <v>519000</v>
          </cell>
          <cell r="F85" t="str">
            <v>WYODAK PLANT</v>
          </cell>
          <cell r="G85" t="str">
            <v>310.20</v>
          </cell>
          <cell r="H85" t="str">
            <v>Land Rights</v>
          </cell>
          <cell r="I85">
            <v>164796.79999999999</v>
          </cell>
        </row>
        <row r="86">
          <cell r="A86" t="str">
            <v>31100; 112</v>
          </cell>
          <cell r="B86" t="str">
            <v>112</v>
          </cell>
          <cell r="C86" t="str">
            <v>S</v>
          </cell>
          <cell r="D86">
            <v>0</v>
          </cell>
          <cell r="E86">
            <v>519000</v>
          </cell>
          <cell r="F86" t="str">
            <v>WYODAK PLANT</v>
          </cell>
          <cell r="G86" t="str">
            <v>311.00</v>
          </cell>
          <cell r="H86" t="str">
            <v>Structures &amp; Improvements</v>
          </cell>
          <cell r="I86">
            <v>51317577.18</v>
          </cell>
        </row>
        <row r="87">
          <cell r="A87" t="str">
            <v>31200; 112</v>
          </cell>
          <cell r="B87" t="str">
            <v>112</v>
          </cell>
          <cell r="C87" t="str">
            <v>S</v>
          </cell>
          <cell r="D87">
            <v>0</v>
          </cell>
          <cell r="E87">
            <v>519000</v>
          </cell>
          <cell r="F87" t="str">
            <v>WYODAK PLANT</v>
          </cell>
          <cell r="G87" t="str">
            <v>312.00</v>
          </cell>
          <cell r="H87" t="str">
            <v>Boiler Plant Equipment</v>
          </cell>
          <cell r="I87">
            <v>300866077.38</v>
          </cell>
        </row>
        <row r="88">
          <cell r="A88" t="str">
            <v>31400; 112</v>
          </cell>
          <cell r="B88" t="str">
            <v>112</v>
          </cell>
          <cell r="C88" t="str">
            <v>S</v>
          </cell>
          <cell r="D88">
            <v>0</v>
          </cell>
          <cell r="E88">
            <v>519000</v>
          </cell>
          <cell r="F88" t="str">
            <v>WYODAK PLANT</v>
          </cell>
          <cell r="G88" t="str">
            <v>314.00</v>
          </cell>
          <cell r="H88" t="str">
            <v>Turbogenerator Units</v>
          </cell>
          <cell r="I88">
            <v>64048524.350000001</v>
          </cell>
        </row>
        <row r="89">
          <cell r="A89" t="str">
            <v>31500; 112</v>
          </cell>
          <cell r="B89" t="str">
            <v>112</v>
          </cell>
          <cell r="C89" t="str">
            <v>S</v>
          </cell>
          <cell r="D89">
            <v>0</v>
          </cell>
          <cell r="E89">
            <v>519000</v>
          </cell>
          <cell r="F89" t="str">
            <v>WYODAK PLANT</v>
          </cell>
          <cell r="G89" t="str">
            <v>315.00</v>
          </cell>
          <cell r="H89" t="str">
            <v>Accessory Electric Equipment</v>
          </cell>
          <cell r="I89">
            <v>28129327.460000001</v>
          </cell>
        </row>
        <row r="90">
          <cell r="A90" t="str">
            <v>31600; 112</v>
          </cell>
          <cell r="B90" t="str">
            <v>112</v>
          </cell>
          <cell r="C90" t="str">
            <v>S</v>
          </cell>
          <cell r="D90">
            <v>0</v>
          </cell>
          <cell r="E90">
            <v>519000</v>
          </cell>
          <cell r="F90" t="str">
            <v>WYODAK PLANT</v>
          </cell>
          <cell r="G90" t="str">
            <v>316.00</v>
          </cell>
          <cell r="H90" t="str">
            <v>Misc. Power Plant Equipment</v>
          </cell>
          <cell r="I90">
            <v>1231113.42</v>
          </cell>
        </row>
        <row r="91">
          <cell r="A91" t="str">
            <v xml:space="preserve">0; 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>WYODAK PLANT Total</v>
          </cell>
          <cell r="G91">
            <v>0</v>
          </cell>
          <cell r="H91">
            <v>0</v>
          </cell>
          <cell r="I91">
            <v>445757416.59000003</v>
          </cell>
        </row>
        <row r="92">
          <cell r="A92" t="str">
            <v>31030; 101</v>
          </cell>
          <cell r="B92" t="str">
            <v>101</v>
          </cell>
          <cell r="C92" t="str">
            <v>S</v>
          </cell>
          <cell r="D92">
            <v>0</v>
          </cell>
          <cell r="E92">
            <v>250252</v>
          </cell>
          <cell r="F92" t="str">
            <v>Water Rights</v>
          </cell>
          <cell r="G92" t="str">
            <v>310.30</v>
          </cell>
          <cell r="H92" t="str">
            <v>CARBON PLANT</v>
          </cell>
          <cell r="I92">
            <v>865460.63</v>
          </cell>
        </row>
        <row r="93">
          <cell r="A93" t="str">
            <v>31030; 105</v>
          </cell>
          <cell r="B93" t="str">
            <v>105</v>
          </cell>
          <cell r="C93" t="str">
            <v>S</v>
          </cell>
          <cell r="D93">
            <v>0</v>
          </cell>
          <cell r="E93">
            <v>514000</v>
          </cell>
          <cell r="F93" t="str">
            <v>Water Rights</v>
          </cell>
          <cell r="G93" t="str">
            <v>310.30</v>
          </cell>
          <cell r="H93" t="str">
            <v>DAVE JOHNSTON PLANT</v>
          </cell>
          <cell r="I93">
            <v>9700996.6099999994</v>
          </cell>
        </row>
        <row r="94">
          <cell r="A94" t="str">
            <v>31030; 106</v>
          </cell>
          <cell r="B94" t="str">
            <v>106</v>
          </cell>
          <cell r="C94" t="str">
            <v>S</v>
          </cell>
          <cell r="D94">
            <v>0</v>
          </cell>
          <cell r="E94">
            <v>260263</v>
          </cell>
          <cell r="F94" t="str">
            <v>Water Rights</v>
          </cell>
          <cell r="G94" t="str">
            <v>310.30</v>
          </cell>
          <cell r="H94" t="str">
            <v>GADSBY PLANT</v>
          </cell>
          <cell r="I94">
            <v>8138.01</v>
          </cell>
        </row>
        <row r="95">
          <cell r="A95" t="str">
            <v>31030; 108</v>
          </cell>
          <cell r="B95" t="str">
            <v>108</v>
          </cell>
          <cell r="C95" t="str">
            <v>S</v>
          </cell>
          <cell r="D95">
            <v>0</v>
          </cell>
          <cell r="E95">
            <v>300305</v>
          </cell>
          <cell r="F95" t="str">
            <v>Water Rights</v>
          </cell>
          <cell r="G95" t="str">
            <v>310.30</v>
          </cell>
          <cell r="H95" t="str">
            <v>HUNTER PLANT</v>
          </cell>
          <cell r="I95">
            <v>24271831.300000001</v>
          </cell>
        </row>
        <row r="96">
          <cell r="A96" t="str">
            <v>31030; 109</v>
          </cell>
          <cell r="B96" t="str">
            <v>109</v>
          </cell>
          <cell r="C96" t="str">
            <v>S</v>
          </cell>
          <cell r="D96">
            <v>0</v>
          </cell>
          <cell r="E96">
            <v>280282</v>
          </cell>
          <cell r="F96" t="str">
            <v>Water Rights</v>
          </cell>
          <cell r="G96" t="str">
            <v>310.30</v>
          </cell>
          <cell r="H96" t="str">
            <v>HUNTINGTON PLANT</v>
          </cell>
          <cell r="I96">
            <v>1471639</v>
          </cell>
        </row>
        <row r="97">
          <cell r="A97" t="str">
            <v>31030; 110</v>
          </cell>
          <cell r="B97" t="str">
            <v>110</v>
          </cell>
          <cell r="C97" t="str">
            <v>S</v>
          </cell>
          <cell r="D97">
            <v>0</v>
          </cell>
          <cell r="E97">
            <v>517000</v>
          </cell>
          <cell r="F97" t="str">
            <v>Water Rights</v>
          </cell>
          <cell r="G97" t="str">
            <v>310.30</v>
          </cell>
          <cell r="H97" t="str">
            <v>JIM BRIDGER PLANT</v>
          </cell>
          <cell r="I97">
            <v>171270</v>
          </cell>
        </row>
        <row r="98">
          <cell r="A98" t="str">
            <v>31030; 111</v>
          </cell>
          <cell r="B98" t="str">
            <v>111</v>
          </cell>
          <cell r="C98" t="str">
            <v>S</v>
          </cell>
          <cell r="D98">
            <v>0</v>
          </cell>
          <cell r="E98">
            <v>270273</v>
          </cell>
          <cell r="F98" t="str">
            <v>Water Rights</v>
          </cell>
          <cell r="G98" t="str">
            <v>310.30</v>
          </cell>
          <cell r="H98" t="str">
            <v>NAUGHTON PLANT</v>
          </cell>
          <cell r="I98">
            <v>690.97</v>
          </cell>
        </row>
        <row r="99">
          <cell r="A99" t="str">
            <v>31030; 112</v>
          </cell>
          <cell r="B99" t="str">
            <v>112</v>
          </cell>
          <cell r="C99" t="str">
            <v>S</v>
          </cell>
          <cell r="D99">
            <v>0</v>
          </cell>
          <cell r="E99">
            <v>519000</v>
          </cell>
          <cell r="F99" t="str">
            <v>Water Rights</v>
          </cell>
          <cell r="G99" t="str">
            <v>310.30</v>
          </cell>
          <cell r="H99" t="str">
            <v>WYODAK PLANT</v>
          </cell>
          <cell r="I99">
            <v>13496.8</v>
          </cell>
        </row>
        <row r="100">
          <cell r="A100" t="str">
            <v xml:space="preserve">0; 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>Water Rights Total</v>
          </cell>
          <cell r="G100">
            <v>0</v>
          </cell>
          <cell r="H100">
            <v>0</v>
          </cell>
          <cell r="I100">
            <v>36503523.319999993</v>
          </cell>
        </row>
        <row r="101">
          <cell r="A101" t="str">
            <v xml:space="preserve">0; </v>
          </cell>
          <cell r="B101">
            <v>0</v>
          </cell>
          <cell r="C101" t="str">
            <v>S Total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6310917127.5500002</v>
          </cell>
        </row>
        <row r="102">
          <cell r="A102" t="str">
            <v>33020; 301</v>
          </cell>
          <cell r="B102" t="str">
            <v>301</v>
          </cell>
          <cell r="C102" t="str">
            <v>H</v>
          </cell>
          <cell r="D102">
            <v>0</v>
          </cell>
          <cell r="E102">
            <v>2381</v>
          </cell>
          <cell r="F102" t="str">
            <v>ASHTON / ST ANTHONY LICENSE (2381)</v>
          </cell>
          <cell r="G102" t="str">
            <v>330.20</v>
          </cell>
          <cell r="H102" t="str">
            <v>Land Rights</v>
          </cell>
          <cell r="I102">
            <v>28699.78</v>
          </cell>
        </row>
        <row r="103">
          <cell r="A103" t="str">
            <v>33100; 301</v>
          </cell>
          <cell r="B103" t="str">
            <v>301</v>
          </cell>
          <cell r="C103" t="str">
            <v>H</v>
          </cell>
          <cell r="D103">
            <v>0</v>
          </cell>
          <cell r="E103">
            <v>2381</v>
          </cell>
          <cell r="F103" t="str">
            <v>ASHTON / ST ANTHONY LICENSE (2381)</v>
          </cell>
          <cell r="G103" t="str">
            <v>331.00</v>
          </cell>
          <cell r="H103" t="str">
            <v>Structures &amp; Improvements</v>
          </cell>
          <cell r="I103">
            <v>1179468.81</v>
          </cell>
        </row>
        <row r="104">
          <cell r="A104" t="str">
            <v>33200; 301</v>
          </cell>
          <cell r="B104" t="str">
            <v>301</v>
          </cell>
          <cell r="C104" t="str">
            <v>H</v>
          </cell>
          <cell r="D104">
            <v>0</v>
          </cell>
          <cell r="E104">
            <v>2381</v>
          </cell>
          <cell r="F104" t="str">
            <v>ASHTON / ST ANTHONY LICENSE (2381)</v>
          </cell>
          <cell r="G104" t="str">
            <v>332.00</v>
          </cell>
          <cell r="H104" t="str">
            <v>Reservoirs, Dams &amp; Waterways</v>
          </cell>
          <cell r="I104">
            <v>14951743.140000001</v>
          </cell>
        </row>
        <row r="105">
          <cell r="A105" t="str">
            <v>33300; 301</v>
          </cell>
          <cell r="B105" t="str">
            <v>301</v>
          </cell>
          <cell r="C105" t="str">
            <v>H</v>
          </cell>
          <cell r="D105">
            <v>0</v>
          </cell>
          <cell r="E105">
            <v>2381</v>
          </cell>
          <cell r="F105" t="str">
            <v>ASHTON / ST ANTHONY LICENSE (2381)</v>
          </cell>
          <cell r="G105" t="str">
            <v>333.00</v>
          </cell>
          <cell r="H105" t="str">
            <v>Waterwheels, Turbines &amp; Generators</v>
          </cell>
          <cell r="I105">
            <v>2448998.34</v>
          </cell>
        </row>
        <row r="106">
          <cell r="A106" t="str">
            <v>33400; 301</v>
          </cell>
          <cell r="B106" t="str">
            <v>301</v>
          </cell>
          <cell r="C106" t="str">
            <v>H</v>
          </cell>
          <cell r="D106">
            <v>0</v>
          </cell>
          <cell r="E106">
            <v>2381</v>
          </cell>
          <cell r="F106" t="str">
            <v>ASHTON / ST ANTHONY LICENSE (2381)</v>
          </cell>
          <cell r="G106" t="str">
            <v>334.00</v>
          </cell>
          <cell r="H106" t="str">
            <v>Accessory Electric Equipment</v>
          </cell>
          <cell r="I106">
            <v>1385149.56</v>
          </cell>
        </row>
        <row r="107">
          <cell r="A107" t="str">
            <v>33500; 301</v>
          </cell>
          <cell r="B107" t="str">
            <v>301</v>
          </cell>
          <cell r="C107" t="str">
            <v>H</v>
          </cell>
          <cell r="D107">
            <v>0</v>
          </cell>
          <cell r="E107">
            <v>2381</v>
          </cell>
          <cell r="F107" t="str">
            <v>ASHTON / ST ANTHONY LICENSE (2381)</v>
          </cell>
          <cell r="G107" t="str">
            <v>335.00</v>
          </cell>
          <cell r="H107" t="str">
            <v>Misc. Power Plant Equipment</v>
          </cell>
          <cell r="I107">
            <v>8649.9699999999993</v>
          </cell>
        </row>
        <row r="108">
          <cell r="A108" t="str">
            <v>33600; 301</v>
          </cell>
          <cell r="B108" t="str">
            <v>301</v>
          </cell>
          <cell r="C108" t="str">
            <v>H</v>
          </cell>
          <cell r="D108">
            <v>0</v>
          </cell>
          <cell r="E108">
            <v>2381</v>
          </cell>
          <cell r="F108" t="str">
            <v>ASHTON / ST ANTHONY LICENSE (2381)</v>
          </cell>
          <cell r="G108" t="str">
            <v>336.00</v>
          </cell>
          <cell r="H108" t="str">
            <v>Roads, Railroads &amp; Bridges</v>
          </cell>
          <cell r="I108">
            <v>744.3</v>
          </cell>
        </row>
        <row r="109">
          <cell r="A109" t="str">
            <v xml:space="preserve">0; 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ASHTON / ST ANTHONY LICENSE (2381) Total</v>
          </cell>
          <cell r="G109">
            <v>0</v>
          </cell>
          <cell r="H109">
            <v>0</v>
          </cell>
          <cell r="I109">
            <v>20003453.899999999</v>
          </cell>
        </row>
        <row r="110">
          <cell r="A110" t="str">
            <v>33020; 302</v>
          </cell>
          <cell r="B110" t="str">
            <v>302</v>
          </cell>
          <cell r="C110" t="str">
            <v>H</v>
          </cell>
          <cell r="D110">
            <v>0</v>
          </cell>
          <cell r="E110">
            <v>20</v>
          </cell>
          <cell r="F110" t="str">
            <v>BEAR RIVER LICENSE (20)</v>
          </cell>
          <cell r="G110" t="str">
            <v>330.20</v>
          </cell>
          <cell r="H110" t="str">
            <v>Land Rights</v>
          </cell>
          <cell r="I110">
            <v>5879.43</v>
          </cell>
        </row>
        <row r="111">
          <cell r="A111" t="str">
            <v>33100; 302</v>
          </cell>
          <cell r="B111" t="str">
            <v>302</v>
          </cell>
          <cell r="C111" t="str">
            <v>H</v>
          </cell>
          <cell r="D111">
            <v>0</v>
          </cell>
          <cell r="E111">
            <v>20</v>
          </cell>
          <cell r="F111" t="str">
            <v>BEAR RIVER LICENSE (20)</v>
          </cell>
          <cell r="G111" t="str">
            <v>331.00</v>
          </cell>
          <cell r="H111" t="str">
            <v>Structures &amp; Improvements</v>
          </cell>
          <cell r="I111">
            <v>4674162.68</v>
          </cell>
        </row>
        <row r="112">
          <cell r="A112" t="str">
            <v>33200; 302</v>
          </cell>
          <cell r="B112" t="str">
            <v>302</v>
          </cell>
          <cell r="C112" t="str">
            <v>H</v>
          </cell>
          <cell r="D112">
            <v>0</v>
          </cell>
          <cell r="E112">
            <v>20</v>
          </cell>
          <cell r="F112" t="str">
            <v>BEAR RIVER LICENSE (20)</v>
          </cell>
          <cell r="G112" t="str">
            <v>332.00</v>
          </cell>
          <cell r="H112" t="str">
            <v>Reservoirs, Dams &amp; Waterways</v>
          </cell>
          <cell r="I112">
            <v>25220204.32</v>
          </cell>
        </row>
        <row r="113">
          <cell r="A113" t="str">
            <v>33300; 302</v>
          </cell>
          <cell r="B113" t="str">
            <v>302</v>
          </cell>
          <cell r="C113" t="str">
            <v>H</v>
          </cell>
          <cell r="D113">
            <v>0</v>
          </cell>
          <cell r="E113">
            <v>20</v>
          </cell>
          <cell r="F113" t="str">
            <v>BEAR RIVER LICENSE (20)</v>
          </cell>
          <cell r="G113" t="str">
            <v>333.00</v>
          </cell>
          <cell r="H113" t="str">
            <v>Waterwheels, Turbines &amp; Generators</v>
          </cell>
          <cell r="I113">
            <v>10723401.779999999</v>
          </cell>
        </row>
        <row r="114">
          <cell r="A114" t="str">
            <v>33400; 302</v>
          </cell>
          <cell r="B114" t="str">
            <v>302</v>
          </cell>
          <cell r="C114" t="str">
            <v>H</v>
          </cell>
          <cell r="D114">
            <v>0</v>
          </cell>
          <cell r="E114">
            <v>20</v>
          </cell>
          <cell r="F114" t="str">
            <v>BEAR RIVER LICENSE (20)</v>
          </cell>
          <cell r="G114" t="str">
            <v>334.00</v>
          </cell>
          <cell r="H114" t="str">
            <v>Accessory Electric Equipment</v>
          </cell>
          <cell r="I114">
            <v>4114781.19</v>
          </cell>
        </row>
        <row r="115">
          <cell r="A115" t="str">
            <v>33500; 302</v>
          </cell>
          <cell r="B115" t="str">
            <v>302</v>
          </cell>
          <cell r="C115" t="str">
            <v>H</v>
          </cell>
          <cell r="D115">
            <v>0</v>
          </cell>
          <cell r="E115">
            <v>20</v>
          </cell>
          <cell r="F115" t="str">
            <v>BEAR RIVER LICENSE (20)</v>
          </cell>
          <cell r="G115" t="str">
            <v>335.00</v>
          </cell>
          <cell r="H115" t="str">
            <v>Misc. Power Plant Equipment</v>
          </cell>
          <cell r="I115">
            <v>82097</v>
          </cell>
        </row>
        <row r="116">
          <cell r="A116" t="str">
            <v>33600; 302</v>
          </cell>
          <cell r="B116" t="str">
            <v>302</v>
          </cell>
          <cell r="C116" t="str">
            <v>H</v>
          </cell>
          <cell r="D116">
            <v>0</v>
          </cell>
          <cell r="E116">
            <v>20</v>
          </cell>
          <cell r="F116" t="str">
            <v>BEAR RIVER LICENSE (20)</v>
          </cell>
          <cell r="G116" t="str">
            <v>336.00</v>
          </cell>
          <cell r="H116" t="str">
            <v>Roads, Railroads &amp; Bridges</v>
          </cell>
          <cell r="I116">
            <v>598124.93000000005</v>
          </cell>
        </row>
        <row r="117">
          <cell r="A117" t="str">
            <v xml:space="preserve">0; 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BEAR RIVER LICENSE (20) Total</v>
          </cell>
          <cell r="G117">
            <v>0</v>
          </cell>
          <cell r="H117">
            <v>0</v>
          </cell>
          <cell r="I117">
            <v>45418651.329999998</v>
          </cell>
        </row>
        <row r="118">
          <cell r="A118" t="str">
            <v>33100; 303</v>
          </cell>
          <cell r="B118" t="str">
            <v>303</v>
          </cell>
          <cell r="C118" t="str">
            <v>H</v>
          </cell>
          <cell r="D118">
            <v>0</v>
          </cell>
          <cell r="E118">
            <v>23000</v>
          </cell>
          <cell r="F118" t="str">
            <v>BEND (23)</v>
          </cell>
          <cell r="G118" t="str">
            <v>331.00</v>
          </cell>
          <cell r="H118" t="str">
            <v>Structures &amp; Improvements</v>
          </cell>
          <cell r="I118">
            <v>57076.38</v>
          </cell>
        </row>
        <row r="119">
          <cell r="A119" t="str">
            <v>33200; 303</v>
          </cell>
          <cell r="B119" t="str">
            <v>303</v>
          </cell>
          <cell r="C119" t="str">
            <v>H</v>
          </cell>
          <cell r="D119">
            <v>0</v>
          </cell>
          <cell r="E119">
            <v>23000</v>
          </cell>
          <cell r="F119" t="str">
            <v>BEND (23)</v>
          </cell>
          <cell r="G119" t="str">
            <v>332.00</v>
          </cell>
          <cell r="H119" t="str">
            <v>Reservoirs, Dams &amp; Waterways</v>
          </cell>
          <cell r="I119">
            <v>532904.86</v>
          </cell>
        </row>
        <row r="120">
          <cell r="A120" t="str">
            <v>33300; 303</v>
          </cell>
          <cell r="B120" t="str">
            <v>303</v>
          </cell>
          <cell r="C120" t="str">
            <v>H</v>
          </cell>
          <cell r="D120">
            <v>0</v>
          </cell>
          <cell r="E120">
            <v>23000</v>
          </cell>
          <cell r="F120" t="str">
            <v>BEND (23)</v>
          </cell>
          <cell r="G120" t="str">
            <v>333.00</v>
          </cell>
          <cell r="H120" t="str">
            <v>Waterwheels, Turbines &amp; Generators</v>
          </cell>
          <cell r="I120">
            <v>97110.43</v>
          </cell>
        </row>
        <row r="121">
          <cell r="A121" t="str">
            <v>33400; 303</v>
          </cell>
          <cell r="B121" t="str">
            <v>303</v>
          </cell>
          <cell r="C121" t="str">
            <v>H</v>
          </cell>
          <cell r="D121">
            <v>0</v>
          </cell>
          <cell r="E121">
            <v>23000</v>
          </cell>
          <cell r="F121" t="str">
            <v>BEND (23)</v>
          </cell>
          <cell r="G121" t="str">
            <v>334.00</v>
          </cell>
          <cell r="H121" t="str">
            <v>Accessory Electric Equipment</v>
          </cell>
          <cell r="I121">
            <v>627584.39</v>
          </cell>
        </row>
        <row r="122">
          <cell r="A122" t="str">
            <v>33500; 303</v>
          </cell>
          <cell r="B122" t="str">
            <v>303</v>
          </cell>
          <cell r="C122" t="str">
            <v>H</v>
          </cell>
          <cell r="D122">
            <v>0</v>
          </cell>
          <cell r="E122">
            <v>23000</v>
          </cell>
          <cell r="F122" t="str">
            <v>BEND (23)</v>
          </cell>
          <cell r="G122" t="str">
            <v>335.00</v>
          </cell>
          <cell r="H122" t="str">
            <v>Misc. Power Plant Equipment</v>
          </cell>
          <cell r="I122">
            <v>15383.82</v>
          </cell>
        </row>
        <row r="123">
          <cell r="A123" t="str">
            <v>33600; 303</v>
          </cell>
          <cell r="B123" t="str">
            <v>303</v>
          </cell>
          <cell r="C123" t="str">
            <v>H</v>
          </cell>
          <cell r="D123">
            <v>0</v>
          </cell>
          <cell r="E123">
            <v>23000</v>
          </cell>
          <cell r="F123" t="str">
            <v>BEND (23)</v>
          </cell>
          <cell r="G123" t="str">
            <v>336.00</v>
          </cell>
          <cell r="H123" t="str">
            <v>Roads, Railroads &amp; Bridges</v>
          </cell>
          <cell r="I123">
            <v>174.4</v>
          </cell>
        </row>
        <row r="124">
          <cell r="A124" t="str">
            <v xml:space="preserve">0; 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BEND (23) Total</v>
          </cell>
          <cell r="G124">
            <v>0</v>
          </cell>
          <cell r="H124">
            <v>0</v>
          </cell>
          <cell r="I124">
            <v>1330234.28</v>
          </cell>
        </row>
        <row r="125">
          <cell r="A125" t="str">
            <v>33100; 304</v>
          </cell>
          <cell r="B125" t="str">
            <v>304</v>
          </cell>
          <cell r="C125" t="str">
            <v>H</v>
          </cell>
          <cell r="D125">
            <v>0</v>
          </cell>
          <cell r="E125">
            <v>410000</v>
          </cell>
          <cell r="F125" t="str">
            <v>BIG FORK (410)</v>
          </cell>
          <cell r="G125" t="str">
            <v>331.00</v>
          </cell>
          <cell r="H125" t="str">
            <v>Structures &amp; Improvements</v>
          </cell>
          <cell r="I125">
            <v>606391.29</v>
          </cell>
        </row>
        <row r="126">
          <cell r="A126" t="str">
            <v>33200; 304</v>
          </cell>
          <cell r="B126" t="str">
            <v>304</v>
          </cell>
          <cell r="C126" t="str">
            <v>H</v>
          </cell>
          <cell r="D126">
            <v>0</v>
          </cell>
          <cell r="E126">
            <v>410000</v>
          </cell>
          <cell r="F126" t="str">
            <v>BIG FORK (410)</v>
          </cell>
          <cell r="G126" t="str">
            <v>332.00</v>
          </cell>
          <cell r="H126" t="str">
            <v>Reservoirs, Dams &amp; Waterways</v>
          </cell>
          <cell r="I126">
            <v>4696998.58</v>
          </cell>
        </row>
        <row r="127">
          <cell r="A127" t="str">
            <v>33300; 304</v>
          </cell>
          <cell r="B127" t="str">
            <v>304</v>
          </cell>
          <cell r="C127" t="str">
            <v>H</v>
          </cell>
          <cell r="D127">
            <v>0</v>
          </cell>
          <cell r="E127">
            <v>410000</v>
          </cell>
          <cell r="F127" t="str">
            <v>BIG FORK (410)</v>
          </cell>
          <cell r="G127" t="str">
            <v>333.00</v>
          </cell>
          <cell r="H127" t="str">
            <v>Waterwheels, Turbines &amp; Generators</v>
          </cell>
          <cell r="I127">
            <v>1495500.81</v>
          </cell>
        </row>
        <row r="128">
          <cell r="A128" t="str">
            <v>33400; 304</v>
          </cell>
          <cell r="B128" t="str">
            <v>304</v>
          </cell>
          <cell r="C128" t="str">
            <v>H</v>
          </cell>
          <cell r="D128">
            <v>0</v>
          </cell>
          <cell r="E128">
            <v>410000</v>
          </cell>
          <cell r="F128" t="str">
            <v>BIG FORK (410)</v>
          </cell>
          <cell r="G128" t="str">
            <v>334.00</v>
          </cell>
          <cell r="H128" t="str">
            <v>Accessory Electric Equipment</v>
          </cell>
          <cell r="I128">
            <v>300515.20000000001</v>
          </cell>
        </row>
        <row r="129">
          <cell r="A129" t="str">
            <v>33600; 304</v>
          </cell>
          <cell r="B129" t="str">
            <v>304</v>
          </cell>
          <cell r="C129" t="str">
            <v>H</v>
          </cell>
          <cell r="D129">
            <v>0</v>
          </cell>
          <cell r="E129">
            <v>410000</v>
          </cell>
          <cell r="F129" t="str">
            <v>BIG FORK (410)</v>
          </cell>
          <cell r="G129" t="str">
            <v>336.00</v>
          </cell>
          <cell r="H129" t="str">
            <v>Roads, Railroads &amp; Bridges</v>
          </cell>
          <cell r="I129">
            <v>232133.05</v>
          </cell>
        </row>
        <row r="130">
          <cell r="A130" t="str">
            <v xml:space="preserve">0; 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 t="str">
            <v>BIG FORK (410) Total</v>
          </cell>
          <cell r="G130">
            <v>0</v>
          </cell>
          <cell r="H130">
            <v>0</v>
          </cell>
          <cell r="I130">
            <v>7331538.9299999997</v>
          </cell>
        </row>
        <row r="131">
          <cell r="A131" t="str">
            <v>33020; 305</v>
          </cell>
          <cell r="B131" t="str">
            <v>305</v>
          </cell>
          <cell r="C131" t="str">
            <v>H</v>
          </cell>
          <cell r="D131">
            <v>0</v>
          </cell>
          <cell r="E131">
            <v>213000</v>
          </cell>
          <cell r="F131" t="str">
            <v>CONDIT (213)</v>
          </cell>
          <cell r="G131" t="str">
            <v>330.20</v>
          </cell>
          <cell r="H131" t="str">
            <v>Land Rights</v>
          </cell>
          <cell r="I131">
            <v>172.28</v>
          </cell>
        </row>
        <row r="132">
          <cell r="A132" t="str">
            <v>33040; 305</v>
          </cell>
          <cell r="B132" t="str">
            <v>305</v>
          </cell>
          <cell r="C132" t="str">
            <v>H</v>
          </cell>
          <cell r="D132">
            <v>0</v>
          </cell>
          <cell r="E132">
            <v>213000</v>
          </cell>
          <cell r="F132" t="str">
            <v>CONDIT (213)</v>
          </cell>
          <cell r="G132" t="str">
            <v>330.40</v>
          </cell>
          <cell r="H132" t="str">
            <v>Flood Rights</v>
          </cell>
          <cell r="I132">
            <v>2963.75</v>
          </cell>
        </row>
        <row r="133">
          <cell r="A133" t="str">
            <v>33100; 305</v>
          </cell>
          <cell r="B133" t="str">
            <v>305</v>
          </cell>
          <cell r="C133" t="str">
            <v>H</v>
          </cell>
          <cell r="D133">
            <v>0</v>
          </cell>
          <cell r="E133">
            <v>213000</v>
          </cell>
          <cell r="F133" t="str">
            <v>CONDIT (213)</v>
          </cell>
          <cell r="G133" t="str">
            <v>331.00</v>
          </cell>
          <cell r="H133" t="str">
            <v>Structures &amp; Improvements</v>
          </cell>
          <cell r="I133">
            <v>1038010.77</v>
          </cell>
        </row>
        <row r="134">
          <cell r="A134" t="str">
            <v>33200; 305</v>
          </cell>
          <cell r="B134" t="str">
            <v>305</v>
          </cell>
          <cell r="C134" t="str">
            <v>H</v>
          </cell>
          <cell r="D134">
            <v>0</v>
          </cell>
          <cell r="E134">
            <v>213000</v>
          </cell>
          <cell r="F134" t="str">
            <v>CONDIT (213)</v>
          </cell>
          <cell r="G134" t="str">
            <v>332.00</v>
          </cell>
          <cell r="H134" t="str">
            <v>Reservoirs, Dams &amp; Waterways</v>
          </cell>
          <cell r="I134">
            <v>76393.33</v>
          </cell>
        </row>
        <row r="135">
          <cell r="A135" t="str">
            <v>33300; 305</v>
          </cell>
          <cell r="B135" t="str">
            <v>305</v>
          </cell>
          <cell r="C135" t="str">
            <v>H</v>
          </cell>
          <cell r="D135">
            <v>0</v>
          </cell>
          <cell r="E135">
            <v>213000</v>
          </cell>
          <cell r="F135" t="str">
            <v>CONDIT (213)</v>
          </cell>
          <cell r="G135" t="str">
            <v>333.00</v>
          </cell>
          <cell r="H135" t="str">
            <v>Waterwheels, Turbines &amp; Generators</v>
          </cell>
          <cell r="I135">
            <v>87928.29</v>
          </cell>
        </row>
        <row r="136">
          <cell r="A136" t="str">
            <v>33400; 305</v>
          </cell>
          <cell r="B136" t="str">
            <v>305</v>
          </cell>
          <cell r="C136" t="str">
            <v>H</v>
          </cell>
          <cell r="D136">
            <v>0</v>
          </cell>
          <cell r="E136">
            <v>213000</v>
          </cell>
          <cell r="F136" t="str">
            <v>CONDIT (213)</v>
          </cell>
          <cell r="G136" t="str">
            <v>334.00</v>
          </cell>
          <cell r="H136" t="str">
            <v>Accessory Electric Equipment</v>
          </cell>
          <cell r="I136">
            <v>132519.20000000001</v>
          </cell>
        </row>
        <row r="137">
          <cell r="A137" t="str">
            <v>33500; 305</v>
          </cell>
          <cell r="B137" t="str">
            <v>305</v>
          </cell>
          <cell r="C137" t="str">
            <v>H</v>
          </cell>
          <cell r="D137">
            <v>0</v>
          </cell>
          <cell r="E137">
            <v>213000</v>
          </cell>
          <cell r="F137" t="str">
            <v>CONDIT (213)</v>
          </cell>
          <cell r="G137" t="str">
            <v>335.00</v>
          </cell>
          <cell r="H137" t="str">
            <v>Misc. Power Plant Equipment</v>
          </cell>
          <cell r="I137">
            <v>3588.26</v>
          </cell>
        </row>
        <row r="138">
          <cell r="A138" t="str">
            <v>33600; 305</v>
          </cell>
          <cell r="B138" t="str">
            <v>305</v>
          </cell>
          <cell r="C138" t="str">
            <v>H</v>
          </cell>
          <cell r="D138">
            <v>0</v>
          </cell>
          <cell r="E138">
            <v>213000</v>
          </cell>
          <cell r="F138" t="str">
            <v>CONDIT (213)</v>
          </cell>
          <cell r="G138" t="str">
            <v>336.00</v>
          </cell>
          <cell r="H138" t="str">
            <v>Roads, Railroads &amp; Bridges</v>
          </cell>
          <cell r="I138">
            <v>59738.080000000002</v>
          </cell>
        </row>
        <row r="139">
          <cell r="A139" t="str">
            <v xml:space="preserve">0; 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 t="str">
            <v>CONDIT (213) Total</v>
          </cell>
          <cell r="G139">
            <v>0</v>
          </cell>
          <cell r="H139">
            <v>0</v>
          </cell>
          <cell r="I139">
            <v>1401313.9600000002</v>
          </cell>
        </row>
        <row r="140">
          <cell r="A140" t="str">
            <v>33030; 306</v>
          </cell>
          <cell r="B140" t="str">
            <v>306</v>
          </cell>
          <cell r="C140" t="str">
            <v>H</v>
          </cell>
          <cell r="D140">
            <v>0</v>
          </cell>
          <cell r="E140">
            <v>444</v>
          </cell>
          <cell r="F140" t="str">
            <v>CUTLER (444)</v>
          </cell>
          <cell r="G140" t="str">
            <v>330.30</v>
          </cell>
          <cell r="H140" t="str">
            <v>Water Rights</v>
          </cell>
          <cell r="I140">
            <v>4818.3100000000004</v>
          </cell>
        </row>
        <row r="141">
          <cell r="A141" t="str">
            <v>33040; 306</v>
          </cell>
          <cell r="B141" t="str">
            <v>306</v>
          </cell>
          <cell r="C141" t="str">
            <v>H</v>
          </cell>
          <cell r="D141">
            <v>0</v>
          </cell>
          <cell r="E141">
            <v>444</v>
          </cell>
          <cell r="F141" t="str">
            <v>CUTLER (444)</v>
          </cell>
          <cell r="G141" t="str">
            <v>330.40</v>
          </cell>
          <cell r="H141" t="str">
            <v>Flood Rights</v>
          </cell>
          <cell r="I141">
            <v>90968.42</v>
          </cell>
        </row>
        <row r="142">
          <cell r="A142" t="str">
            <v>33100; 306</v>
          </cell>
          <cell r="B142" t="str">
            <v>306</v>
          </cell>
          <cell r="C142" t="str">
            <v>H</v>
          </cell>
          <cell r="D142">
            <v>0</v>
          </cell>
          <cell r="E142">
            <v>444</v>
          </cell>
          <cell r="F142" t="str">
            <v>CUTLER (444)</v>
          </cell>
          <cell r="G142" t="str">
            <v>331.00</v>
          </cell>
          <cell r="H142" t="str">
            <v>Structures &amp; Improvements</v>
          </cell>
          <cell r="I142">
            <v>3968892.28</v>
          </cell>
        </row>
        <row r="143">
          <cell r="A143" t="str">
            <v>33200; 306</v>
          </cell>
          <cell r="B143" t="str">
            <v>306</v>
          </cell>
          <cell r="C143" t="str">
            <v>H</v>
          </cell>
          <cell r="D143">
            <v>0</v>
          </cell>
          <cell r="E143">
            <v>444</v>
          </cell>
          <cell r="F143" t="str">
            <v>CUTLER (444)</v>
          </cell>
          <cell r="G143" t="str">
            <v>332.00</v>
          </cell>
          <cell r="H143" t="str">
            <v>Reservoirs, Dams &amp; Waterways</v>
          </cell>
          <cell r="I143">
            <v>7553630.7599999998</v>
          </cell>
        </row>
        <row r="144">
          <cell r="A144" t="str">
            <v>33300; 306</v>
          </cell>
          <cell r="B144" t="str">
            <v>306</v>
          </cell>
          <cell r="C144" t="str">
            <v>H</v>
          </cell>
          <cell r="D144">
            <v>0</v>
          </cell>
          <cell r="E144">
            <v>444</v>
          </cell>
          <cell r="F144" t="str">
            <v>CUTLER (444)</v>
          </cell>
          <cell r="G144" t="str">
            <v>333.00</v>
          </cell>
          <cell r="H144" t="str">
            <v>Waterwheels, Turbines &amp; Generators</v>
          </cell>
          <cell r="I144">
            <v>11999063.029999999</v>
          </cell>
        </row>
        <row r="145">
          <cell r="A145" t="str">
            <v>33400; 306</v>
          </cell>
          <cell r="B145" t="str">
            <v>306</v>
          </cell>
          <cell r="C145" t="str">
            <v>H</v>
          </cell>
          <cell r="D145">
            <v>0</v>
          </cell>
          <cell r="E145">
            <v>444</v>
          </cell>
          <cell r="F145" t="str">
            <v>CUTLER (444)</v>
          </cell>
          <cell r="G145" t="str">
            <v>334.00</v>
          </cell>
          <cell r="H145" t="str">
            <v>Accessory Electric Equipment</v>
          </cell>
          <cell r="I145">
            <v>2564703.0099999998</v>
          </cell>
        </row>
        <row r="146">
          <cell r="A146" t="str">
            <v>33500; 306</v>
          </cell>
          <cell r="B146" t="str">
            <v>306</v>
          </cell>
          <cell r="C146" t="str">
            <v>H</v>
          </cell>
          <cell r="D146">
            <v>0</v>
          </cell>
          <cell r="E146">
            <v>444</v>
          </cell>
          <cell r="F146" t="str">
            <v>CUTLER (444)</v>
          </cell>
          <cell r="G146" t="str">
            <v>335.00</v>
          </cell>
          <cell r="H146" t="str">
            <v>Misc. Power Plant Equipment</v>
          </cell>
          <cell r="I146">
            <v>12554.11</v>
          </cell>
        </row>
        <row r="147">
          <cell r="A147" t="str">
            <v>33600; 306</v>
          </cell>
          <cell r="B147" t="str">
            <v>306</v>
          </cell>
          <cell r="C147" t="str">
            <v>H</v>
          </cell>
          <cell r="D147">
            <v>0</v>
          </cell>
          <cell r="E147">
            <v>444</v>
          </cell>
          <cell r="F147" t="str">
            <v>CUTLER (444)</v>
          </cell>
          <cell r="G147" t="str">
            <v>336.00</v>
          </cell>
          <cell r="H147" t="str">
            <v>Roads, Railroads &amp; Bridges</v>
          </cell>
          <cell r="I147">
            <v>572059.24</v>
          </cell>
        </row>
        <row r="148">
          <cell r="A148" t="str">
            <v xml:space="preserve">0; 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 t="str">
            <v>CUTLER (444) Total</v>
          </cell>
          <cell r="G148">
            <v>0</v>
          </cell>
          <cell r="H148">
            <v>0</v>
          </cell>
          <cell r="I148">
            <v>26766689.159999993</v>
          </cell>
        </row>
        <row r="149">
          <cell r="A149" t="str">
            <v>33020; 307</v>
          </cell>
          <cell r="B149" t="str">
            <v>307</v>
          </cell>
          <cell r="C149" t="str">
            <v>H</v>
          </cell>
          <cell r="D149">
            <v>0</v>
          </cell>
          <cell r="E149">
            <v>36000</v>
          </cell>
          <cell r="F149" t="str">
            <v>EAGLE POINT (36)</v>
          </cell>
          <cell r="G149" t="str">
            <v>330.20</v>
          </cell>
          <cell r="H149" t="str">
            <v>Land Rights</v>
          </cell>
          <cell r="I149">
            <v>12122.48</v>
          </cell>
        </row>
        <row r="150">
          <cell r="A150" t="str">
            <v>33100; 307</v>
          </cell>
          <cell r="B150" t="str">
            <v>307</v>
          </cell>
          <cell r="C150" t="str">
            <v>H</v>
          </cell>
          <cell r="D150">
            <v>0</v>
          </cell>
          <cell r="E150">
            <v>36000</v>
          </cell>
          <cell r="F150" t="str">
            <v>EAGLE POINT (36)</v>
          </cell>
          <cell r="G150" t="str">
            <v>331.00</v>
          </cell>
          <cell r="H150" t="str">
            <v>Structures &amp; Improvements</v>
          </cell>
          <cell r="I150">
            <v>138479.88</v>
          </cell>
        </row>
        <row r="151">
          <cell r="A151" t="str">
            <v>33200; 307</v>
          </cell>
          <cell r="B151" t="str">
            <v>307</v>
          </cell>
          <cell r="C151" t="str">
            <v>H</v>
          </cell>
          <cell r="D151">
            <v>0</v>
          </cell>
          <cell r="E151">
            <v>36000</v>
          </cell>
          <cell r="F151" t="str">
            <v>EAGLE POINT (36)</v>
          </cell>
          <cell r="G151" t="str">
            <v>332.00</v>
          </cell>
          <cell r="H151" t="str">
            <v>Reservoirs, Dams &amp; Waterways</v>
          </cell>
          <cell r="I151">
            <v>1227012.53</v>
          </cell>
        </row>
        <row r="152">
          <cell r="A152" t="str">
            <v>33300; 307</v>
          </cell>
          <cell r="B152" t="str">
            <v>307</v>
          </cell>
          <cell r="C152" t="str">
            <v>H</v>
          </cell>
          <cell r="D152">
            <v>0</v>
          </cell>
          <cell r="E152">
            <v>36000</v>
          </cell>
          <cell r="F152" t="str">
            <v>EAGLE POINT (36)</v>
          </cell>
          <cell r="G152" t="str">
            <v>333.00</v>
          </cell>
          <cell r="H152" t="str">
            <v>Waterwheels, Turbines &amp; Generators</v>
          </cell>
          <cell r="I152">
            <v>251541.42</v>
          </cell>
        </row>
        <row r="153">
          <cell r="A153" t="str">
            <v>33400; 307</v>
          </cell>
          <cell r="B153" t="str">
            <v>307</v>
          </cell>
          <cell r="C153" t="str">
            <v>H</v>
          </cell>
          <cell r="D153">
            <v>0</v>
          </cell>
          <cell r="E153">
            <v>36000</v>
          </cell>
          <cell r="F153" t="str">
            <v>EAGLE POINT (36)</v>
          </cell>
          <cell r="G153" t="str">
            <v>334.00</v>
          </cell>
          <cell r="H153" t="str">
            <v>Accessory Electric Equipment</v>
          </cell>
          <cell r="I153">
            <v>98714.47</v>
          </cell>
        </row>
        <row r="154">
          <cell r="A154" t="str">
            <v>33600; 307</v>
          </cell>
          <cell r="B154" t="str">
            <v>307</v>
          </cell>
          <cell r="C154" t="str">
            <v>H</v>
          </cell>
          <cell r="D154">
            <v>0</v>
          </cell>
          <cell r="E154">
            <v>36000</v>
          </cell>
          <cell r="F154" t="str">
            <v>EAGLE POINT (36)</v>
          </cell>
          <cell r="G154" t="str">
            <v>336.00</v>
          </cell>
          <cell r="H154" t="str">
            <v>Roads, Railroads &amp; Bridges</v>
          </cell>
          <cell r="I154">
            <v>105740.65</v>
          </cell>
        </row>
        <row r="155">
          <cell r="A155" t="str">
            <v xml:space="preserve">0; 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 t="str">
            <v>EAGLE POINT (36) Total</v>
          </cell>
          <cell r="G155">
            <v>0</v>
          </cell>
          <cell r="H155">
            <v>0</v>
          </cell>
          <cell r="I155">
            <v>1833611.43</v>
          </cell>
        </row>
        <row r="156">
          <cell r="A156" t="str">
            <v>33100; 308</v>
          </cell>
          <cell r="B156" t="str">
            <v>308</v>
          </cell>
          <cell r="C156" t="str">
            <v>H</v>
          </cell>
          <cell r="D156">
            <v>0</v>
          </cell>
          <cell r="E156">
            <v>446</v>
          </cell>
          <cell r="F156" t="str">
            <v>FOUNTAIN GREEN (446)</v>
          </cell>
          <cell r="G156" t="str">
            <v>331.00</v>
          </cell>
          <cell r="H156" t="str">
            <v>Structures &amp; Improvements</v>
          </cell>
          <cell r="I156">
            <v>35549.64</v>
          </cell>
        </row>
        <row r="157">
          <cell r="A157" t="str">
            <v>33200; 308</v>
          </cell>
          <cell r="B157" t="str">
            <v>308</v>
          </cell>
          <cell r="C157" t="str">
            <v>H</v>
          </cell>
          <cell r="D157">
            <v>0</v>
          </cell>
          <cell r="E157">
            <v>446</v>
          </cell>
          <cell r="F157" t="str">
            <v>FOUNTAIN GREEN (446)</v>
          </cell>
          <cell r="G157" t="str">
            <v>332.00</v>
          </cell>
          <cell r="H157" t="str">
            <v>Reservoirs, Dams &amp; Waterways</v>
          </cell>
          <cell r="I157">
            <v>318832.62</v>
          </cell>
        </row>
        <row r="158">
          <cell r="A158" t="str">
            <v>33300; 308</v>
          </cell>
          <cell r="B158" t="str">
            <v>308</v>
          </cell>
          <cell r="C158" t="str">
            <v>H</v>
          </cell>
          <cell r="D158">
            <v>0</v>
          </cell>
          <cell r="E158">
            <v>446</v>
          </cell>
          <cell r="F158" t="str">
            <v>FOUNTAIN GREEN (446)</v>
          </cell>
          <cell r="G158" t="str">
            <v>333.00</v>
          </cell>
          <cell r="H158" t="str">
            <v>Waterwheels, Turbines &amp; Generators</v>
          </cell>
          <cell r="I158">
            <v>92199.14</v>
          </cell>
        </row>
        <row r="159">
          <cell r="A159" t="str">
            <v>33400; 308</v>
          </cell>
          <cell r="B159" t="str">
            <v>308</v>
          </cell>
          <cell r="C159" t="str">
            <v>H</v>
          </cell>
          <cell r="D159">
            <v>0</v>
          </cell>
          <cell r="E159">
            <v>446</v>
          </cell>
          <cell r="F159" t="str">
            <v>FOUNTAIN GREEN (446)</v>
          </cell>
          <cell r="G159" t="str">
            <v>334.00</v>
          </cell>
          <cell r="H159" t="str">
            <v>Accessory Electric Equipment</v>
          </cell>
          <cell r="I159">
            <v>145374.73000000001</v>
          </cell>
        </row>
        <row r="160">
          <cell r="A160" t="str">
            <v>33600; 308</v>
          </cell>
          <cell r="B160" t="str">
            <v>308</v>
          </cell>
          <cell r="C160" t="str">
            <v>H</v>
          </cell>
          <cell r="D160">
            <v>0</v>
          </cell>
          <cell r="E160">
            <v>446</v>
          </cell>
          <cell r="F160" t="str">
            <v>FOUNTAIN GREEN (446)</v>
          </cell>
          <cell r="G160" t="str">
            <v>336.00</v>
          </cell>
          <cell r="H160" t="str">
            <v>Roads, Railroads &amp; Bridges</v>
          </cell>
          <cell r="I160">
            <v>1261.1500000000001</v>
          </cell>
        </row>
        <row r="161">
          <cell r="A161" t="str">
            <v xml:space="preserve">0; 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 t="str">
            <v>FOUNTAIN GREEN (446) Total</v>
          </cell>
          <cell r="G161">
            <v>0</v>
          </cell>
          <cell r="H161">
            <v>0</v>
          </cell>
          <cell r="I161">
            <v>593217.28000000003</v>
          </cell>
        </row>
        <row r="162">
          <cell r="A162" t="str">
            <v>33100; 309</v>
          </cell>
          <cell r="B162" t="str">
            <v>309</v>
          </cell>
          <cell r="C162" t="str">
            <v>H</v>
          </cell>
          <cell r="D162">
            <v>0</v>
          </cell>
          <cell r="E162">
            <v>445</v>
          </cell>
          <cell r="F162" t="str">
            <v>GRANITE (445)</v>
          </cell>
          <cell r="G162" t="str">
            <v>331.00</v>
          </cell>
          <cell r="H162" t="str">
            <v>Structures &amp; Improvements</v>
          </cell>
          <cell r="I162">
            <v>534780.84</v>
          </cell>
        </row>
        <row r="163">
          <cell r="A163" t="str">
            <v>33200; 309</v>
          </cell>
          <cell r="B163" t="str">
            <v>309</v>
          </cell>
          <cell r="C163" t="str">
            <v>H</v>
          </cell>
          <cell r="D163">
            <v>0</v>
          </cell>
          <cell r="E163">
            <v>445</v>
          </cell>
          <cell r="F163" t="str">
            <v>GRANITE (445)</v>
          </cell>
          <cell r="G163" t="str">
            <v>332.00</v>
          </cell>
          <cell r="H163" t="str">
            <v>Reservoirs, Dams &amp; Waterways</v>
          </cell>
          <cell r="I163">
            <v>3769782.29</v>
          </cell>
        </row>
        <row r="164">
          <cell r="A164" t="str">
            <v>33300; 309</v>
          </cell>
          <cell r="B164" t="str">
            <v>309</v>
          </cell>
          <cell r="C164" t="str">
            <v>H</v>
          </cell>
          <cell r="D164">
            <v>0</v>
          </cell>
          <cell r="E164">
            <v>445</v>
          </cell>
          <cell r="F164" t="str">
            <v>GRANITE (445)</v>
          </cell>
          <cell r="G164" t="str">
            <v>333.00</v>
          </cell>
          <cell r="H164" t="str">
            <v>Waterwheels, Turbines &amp; Generators</v>
          </cell>
          <cell r="I164">
            <v>720702.06</v>
          </cell>
        </row>
        <row r="165">
          <cell r="A165" t="str">
            <v>33400; 309</v>
          </cell>
          <cell r="B165" t="str">
            <v>309</v>
          </cell>
          <cell r="C165" t="str">
            <v>H</v>
          </cell>
          <cell r="D165">
            <v>0</v>
          </cell>
          <cell r="E165">
            <v>445</v>
          </cell>
          <cell r="F165" t="str">
            <v>GRANITE (445)</v>
          </cell>
          <cell r="G165" t="str">
            <v>334.00</v>
          </cell>
          <cell r="H165" t="str">
            <v>Accessory Electric Equipment</v>
          </cell>
          <cell r="I165">
            <v>210624.63</v>
          </cell>
        </row>
        <row r="166">
          <cell r="A166" t="str">
            <v>33500; 309</v>
          </cell>
          <cell r="B166" t="str">
            <v>309</v>
          </cell>
          <cell r="C166" t="str">
            <v>H</v>
          </cell>
          <cell r="D166">
            <v>0</v>
          </cell>
          <cell r="E166">
            <v>445</v>
          </cell>
          <cell r="F166" t="str">
            <v>GRANITE (445)</v>
          </cell>
          <cell r="G166" t="str">
            <v>335.00</v>
          </cell>
          <cell r="H166" t="str">
            <v>Misc. Power Plant Equipment</v>
          </cell>
          <cell r="I166">
            <v>1409.81</v>
          </cell>
        </row>
        <row r="167">
          <cell r="A167" t="str">
            <v xml:space="preserve">0; 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GRANITE (445) Total</v>
          </cell>
          <cell r="G167">
            <v>0</v>
          </cell>
          <cell r="H167">
            <v>0</v>
          </cell>
          <cell r="I167">
            <v>5237299.629999999</v>
          </cell>
        </row>
        <row r="168">
          <cell r="A168" t="str">
            <v>33020; 311</v>
          </cell>
          <cell r="B168" t="str">
            <v>311</v>
          </cell>
          <cell r="C168" t="str">
            <v>H</v>
          </cell>
          <cell r="D168">
            <v>0</v>
          </cell>
          <cell r="E168">
            <v>18000</v>
          </cell>
          <cell r="F168" t="str">
            <v>KLAMATH DAMS - Accelerated Rates</v>
          </cell>
          <cell r="G168" t="str">
            <v>330.20</v>
          </cell>
          <cell r="H168" t="str">
            <v>Land Rights</v>
          </cell>
          <cell r="I168">
            <v>40941.300000000003</v>
          </cell>
        </row>
        <row r="169">
          <cell r="A169" t="str">
            <v>33040; 311</v>
          </cell>
          <cell r="B169" t="str">
            <v>311</v>
          </cell>
          <cell r="C169" t="str">
            <v>H</v>
          </cell>
          <cell r="D169">
            <v>0</v>
          </cell>
          <cell r="E169">
            <v>18000</v>
          </cell>
          <cell r="F169" t="str">
            <v>KLAMATH DAMS - Accelerated Rates</v>
          </cell>
          <cell r="G169" t="str">
            <v>330.40</v>
          </cell>
          <cell r="H169" t="str">
            <v>Flood Rights</v>
          </cell>
          <cell r="I169">
            <v>1029.5</v>
          </cell>
        </row>
        <row r="170">
          <cell r="A170" t="str">
            <v>33100; 311</v>
          </cell>
          <cell r="B170" t="str">
            <v>311</v>
          </cell>
          <cell r="C170" t="str">
            <v>H</v>
          </cell>
          <cell r="D170">
            <v>0</v>
          </cell>
          <cell r="E170">
            <v>18000</v>
          </cell>
          <cell r="F170" t="str">
            <v>KLAMATH DAMS - Accelerated Rates</v>
          </cell>
          <cell r="G170" t="str">
            <v>331.00</v>
          </cell>
          <cell r="H170" t="str">
            <v>Structures &amp; Improvements</v>
          </cell>
          <cell r="I170">
            <v>13625273.83</v>
          </cell>
        </row>
        <row r="171">
          <cell r="A171" t="str">
            <v>33200; 311</v>
          </cell>
          <cell r="B171" t="str">
            <v>311</v>
          </cell>
          <cell r="C171" t="str">
            <v>H</v>
          </cell>
          <cell r="D171">
            <v>0</v>
          </cell>
          <cell r="E171">
            <v>18000</v>
          </cell>
          <cell r="F171" t="str">
            <v>KLAMATH DAMS - Accelerated Rates</v>
          </cell>
          <cell r="G171" t="str">
            <v>332.00</v>
          </cell>
          <cell r="H171" t="str">
            <v>Reservoirs, Dams &amp; Waterways</v>
          </cell>
          <cell r="I171">
            <v>33571693.159999996</v>
          </cell>
        </row>
        <row r="172">
          <cell r="A172" t="str">
            <v>33300; 311</v>
          </cell>
          <cell r="B172" t="str">
            <v>311</v>
          </cell>
          <cell r="C172" t="str">
            <v>H</v>
          </cell>
          <cell r="D172">
            <v>0</v>
          </cell>
          <cell r="E172">
            <v>18000</v>
          </cell>
          <cell r="F172" t="str">
            <v>KLAMATH DAMS - Accelerated Rates</v>
          </cell>
          <cell r="G172" t="str">
            <v>333.00</v>
          </cell>
          <cell r="H172" t="str">
            <v>Waterwheels, Turbines &amp; Generators</v>
          </cell>
          <cell r="I172">
            <v>17770236.870000001</v>
          </cell>
        </row>
        <row r="173">
          <cell r="A173" t="str">
            <v>33400; 311</v>
          </cell>
          <cell r="B173" t="str">
            <v>311</v>
          </cell>
          <cell r="C173" t="str">
            <v>H</v>
          </cell>
          <cell r="D173">
            <v>0</v>
          </cell>
          <cell r="E173">
            <v>18000</v>
          </cell>
          <cell r="F173" t="str">
            <v>KLAMATH DAMS - Accelerated Rates</v>
          </cell>
          <cell r="G173" t="str">
            <v>334.00</v>
          </cell>
          <cell r="H173" t="str">
            <v>Accessory Electric Equipment</v>
          </cell>
          <cell r="I173">
            <v>15513216.33</v>
          </cell>
        </row>
        <row r="174">
          <cell r="A174" t="str">
            <v>33500; 311</v>
          </cell>
          <cell r="B174" t="str">
            <v>311</v>
          </cell>
          <cell r="C174" t="str">
            <v>H</v>
          </cell>
          <cell r="D174">
            <v>0</v>
          </cell>
          <cell r="E174">
            <v>18000</v>
          </cell>
          <cell r="F174" t="str">
            <v>KLAMATH DAMS - Accelerated Rates</v>
          </cell>
          <cell r="G174" t="str">
            <v>335.00</v>
          </cell>
          <cell r="H174" t="str">
            <v>Misc. Power Plant Equipment</v>
          </cell>
          <cell r="I174">
            <v>169253.74</v>
          </cell>
        </row>
        <row r="175">
          <cell r="A175" t="str">
            <v>33600; 311</v>
          </cell>
          <cell r="B175" t="str">
            <v>311</v>
          </cell>
          <cell r="C175" t="str">
            <v>H</v>
          </cell>
          <cell r="D175">
            <v>0</v>
          </cell>
          <cell r="E175">
            <v>18000</v>
          </cell>
          <cell r="F175" t="str">
            <v>KLAMATH DAMS - Accelerated Rates</v>
          </cell>
          <cell r="G175" t="str">
            <v>336.00</v>
          </cell>
          <cell r="H175" t="str">
            <v>Roads, Railroads &amp; Bridges</v>
          </cell>
          <cell r="I175">
            <v>2547856.13</v>
          </cell>
        </row>
        <row r="176">
          <cell r="A176" t="str">
            <v xml:space="preserve">0; 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KLAMATH DAMS - Accelerated Rates Total</v>
          </cell>
          <cell r="G176">
            <v>0</v>
          </cell>
          <cell r="H176">
            <v>0</v>
          </cell>
          <cell r="I176">
            <v>83239500.859999985</v>
          </cell>
        </row>
        <row r="177">
          <cell r="A177" t="str">
            <v>33020; 310</v>
          </cell>
          <cell r="B177" t="str">
            <v>310</v>
          </cell>
          <cell r="C177" t="str">
            <v>H</v>
          </cell>
          <cell r="D177">
            <v>0</v>
          </cell>
          <cell r="E177">
            <v>2082</v>
          </cell>
          <cell r="F177" t="str">
            <v>KLAMATH RIVER LICENSE (2082)</v>
          </cell>
          <cell r="G177" t="str">
            <v>330.20</v>
          </cell>
          <cell r="H177" t="str">
            <v>Land Rights</v>
          </cell>
          <cell r="I177">
            <v>638992.96</v>
          </cell>
        </row>
        <row r="178">
          <cell r="A178" t="str">
            <v>33040; 310</v>
          </cell>
          <cell r="B178" t="str">
            <v>310</v>
          </cell>
          <cell r="C178" t="str">
            <v>H</v>
          </cell>
          <cell r="D178">
            <v>0</v>
          </cell>
          <cell r="E178">
            <v>2082</v>
          </cell>
          <cell r="F178" t="str">
            <v>KLAMATH RIVER LICENSE (2082)</v>
          </cell>
          <cell r="G178" t="str">
            <v>330.40</v>
          </cell>
          <cell r="H178" t="str">
            <v>Flood Rights</v>
          </cell>
          <cell r="I178">
            <v>252509.75</v>
          </cell>
        </row>
        <row r="179">
          <cell r="A179" t="str">
            <v>33100; 310</v>
          </cell>
          <cell r="B179" t="str">
            <v>310</v>
          </cell>
          <cell r="C179" t="str">
            <v>H</v>
          </cell>
          <cell r="D179">
            <v>0</v>
          </cell>
          <cell r="E179">
            <v>2082</v>
          </cell>
          <cell r="F179" t="str">
            <v>KLAMATH RIVER LICENSE (2082)</v>
          </cell>
          <cell r="G179" t="str">
            <v>331.00</v>
          </cell>
          <cell r="H179" t="str">
            <v>Structures &amp; Improvements</v>
          </cell>
          <cell r="I179">
            <v>902611.29</v>
          </cell>
        </row>
        <row r="180">
          <cell r="A180" t="str">
            <v>33200; 310</v>
          </cell>
          <cell r="B180" t="str">
            <v>310</v>
          </cell>
          <cell r="C180" t="str">
            <v>H</v>
          </cell>
          <cell r="D180">
            <v>0</v>
          </cell>
          <cell r="E180">
            <v>2082</v>
          </cell>
          <cell r="F180" t="str">
            <v>KLAMATH RIVER LICENSE (2082)</v>
          </cell>
          <cell r="G180" t="str">
            <v>332.00</v>
          </cell>
          <cell r="H180" t="str">
            <v>Reservoirs, Dams &amp; Waterways</v>
          </cell>
          <cell r="I180">
            <v>11773874.4</v>
          </cell>
        </row>
        <row r="181">
          <cell r="A181" t="str">
            <v>33300; 310</v>
          </cell>
          <cell r="B181" t="str">
            <v>310</v>
          </cell>
          <cell r="C181" t="str">
            <v>H</v>
          </cell>
          <cell r="D181">
            <v>0</v>
          </cell>
          <cell r="E181">
            <v>2082</v>
          </cell>
          <cell r="F181" t="str">
            <v>KLAMATH RIVER LICENSE (2082)</v>
          </cell>
          <cell r="G181" t="str">
            <v>333.00</v>
          </cell>
          <cell r="H181" t="str">
            <v>Waterwheels, Turbines &amp; Generators</v>
          </cell>
          <cell r="I181">
            <v>284202.95</v>
          </cell>
        </row>
        <row r="182">
          <cell r="A182" t="str">
            <v>33400; 310</v>
          </cell>
          <cell r="B182" t="str">
            <v>310</v>
          </cell>
          <cell r="C182" t="str">
            <v>H</v>
          </cell>
          <cell r="D182">
            <v>0</v>
          </cell>
          <cell r="E182">
            <v>2082</v>
          </cell>
          <cell r="F182" t="str">
            <v>KLAMATH RIVER LICENSE (2082)</v>
          </cell>
          <cell r="G182" t="str">
            <v>334.00</v>
          </cell>
          <cell r="H182" t="str">
            <v>Accessory Electric Equipment</v>
          </cell>
          <cell r="I182">
            <v>850584.91</v>
          </cell>
        </row>
        <row r="183">
          <cell r="A183" t="str">
            <v>33500; 310</v>
          </cell>
          <cell r="B183" t="str">
            <v>310</v>
          </cell>
          <cell r="C183" t="str">
            <v>H</v>
          </cell>
          <cell r="D183">
            <v>0</v>
          </cell>
          <cell r="E183">
            <v>2082</v>
          </cell>
          <cell r="F183" t="str">
            <v>KLAMATH RIVER LICENSE (2082)</v>
          </cell>
          <cell r="G183" t="str">
            <v>335.00</v>
          </cell>
          <cell r="H183" t="str">
            <v>Misc. Power Plant Equipment</v>
          </cell>
          <cell r="I183">
            <v>61787.58</v>
          </cell>
        </row>
        <row r="184">
          <cell r="A184" t="str">
            <v>33600; 310</v>
          </cell>
          <cell r="B184" t="str">
            <v>310</v>
          </cell>
          <cell r="C184" t="str">
            <v>H</v>
          </cell>
          <cell r="D184">
            <v>0</v>
          </cell>
          <cell r="E184">
            <v>2082</v>
          </cell>
          <cell r="F184" t="str">
            <v>KLAMATH RIVER LICENSE (2082)</v>
          </cell>
          <cell r="G184" t="str">
            <v>336.00</v>
          </cell>
          <cell r="H184" t="str">
            <v>Roads, Railroads &amp; Bridges</v>
          </cell>
          <cell r="I184">
            <v>241074.81</v>
          </cell>
        </row>
        <row r="185">
          <cell r="A185" t="str">
            <v xml:space="preserve">0; 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 t="str">
            <v>KLAMATH RIVER LICENSE (2082) Total</v>
          </cell>
          <cell r="G185">
            <v>0</v>
          </cell>
          <cell r="H185">
            <v>0</v>
          </cell>
          <cell r="I185">
            <v>15005638.65</v>
          </cell>
        </row>
        <row r="186">
          <cell r="A186" t="str">
            <v>33100; 312</v>
          </cell>
          <cell r="B186" t="str">
            <v>312</v>
          </cell>
          <cell r="C186" t="str">
            <v>H</v>
          </cell>
          <cell r="D186">
            <v>0</v>
          </cell>
          <cell r="E186">
            <v>468</v>
          </cell>
          <cell r="F186" t="str">
            <v>LAST CHANCE (468)</v>
          </cell>
          <cell r="G186" t="str">
            <v>331.00</v>
          </cell>
          <cell r="H186" t="str">
            <v>Structures &amp; Improvements</v>
          </cell>
          <cell r="I186">
            <v>448394.01</v>
          </cell>
        </row>
        <row r="187">
          <cell r="A187" t="str">
            <v>33200; 312</v>
          </cell>
          <cell r="B187" t="str">
            <v>312</v>
          </cell>
          <cell r="C187" t="str">
            <v>H</v>
          </cell>
          <cell r="D187">
            <v>0</v>
          </cell>
          <cell r="E187">
            <v>468</v>
          </cell>
          <cell r="F187" t="str">
            <v>LAST CHANCE (468)</v>
          </cell>
          <cell r="G187" t="str">
            <v>332.00</v>
          </cell>
          <cell r="H187" t="str">
            <v>Reservoirs, Dams &amp; Waterways</v>
          </cell>
          <cell r="I187">
            <v>959002.13</v>
          </cell>
        </row>
        <row r="188">
          <cell r="A188" t="str">
            <v>33300; 312</v>
          </cell>
          <cell r="B188" t="str">
            <v>312</v>
          </cell>
          <cell r="C188" t="str">
            <v>H</v>
          </cell>
          <cell r="D188">
            <v>0</v>
          </cell>
          <cell r="E188">
            <v>468</v>
          </cell>
          <cell r="F188" t="str">
            <v>LAST CHANCE (468)</v>
          </cell>
          <cell r="G188" t="str">
            <v>333.00</v>
          </cell>
          <cell r="H188" t="str">
            <v>Waterwheels, Turbines &amp; Generators</v>
          </cell>
          <cell r="I188">
            <v>1068019.67</v>
          </cell>
        </row>
        <row r="189">
          <cell r="A189" t="str">
            <v>33400; 312</v>
          </cell>
          <cell r="B189" t="str">
            <v>312</v>
          </cell>
          <cell r="C189" t="str">
            <v>H</v>
          </cell>
          <cell r="D189">
            <v>0</v>
          </cell>
          <cell r="E189">
            <v>468</v>
          </cell>
          <cell r="F189" t="str">
            <v>LAST CHANCE (468)</v>
          </cell>
          <cell r="G189" t="str">
            <v>334.00</v>
          </cell>
          <cell r="H189" t="str">
            <v>Accessory Electric Equipment</v>
          </cell>
          <cell r="I189">
            <v>261833.29</v>
          </cell>
        </row>
        <row r="190">
          <cell r="A190" t="str">
            <v>33600; 312</v>
          </cell>
          <cell r="B190" t="str">
            <v>312</v>
          </cell>
          <cell r="C190" t="str">
            <v>H</v>
          </cell>
          <cell r="D190">
            <v>0</v>
          </cell>
          <cell r="E190">
            <v>468</v>
          </cell>
          <cell r="F190" t="str">
            <v>LAST CHANCE (468)</v>
          </cell>
          <cell r="G190" t="str">
            <v>336.00</v>
          </cell>
          <cell r="H190" t="str">
            <v>Roads, Railroads &amp; Bridges</v>
          </cell>
          <cell r="I190">
            <v>65286.71</v>
          </cell>
        </row>
        <row r="191">
          <cell r="A191" t="str">
            <v xml:space="preserve">0; 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 t="str">
            <v>LAST CHANCE (468) Total</v>
          </cell>
          <cell r="G191">
            <v>0</v>
          </cell>
          <cell r="H191">
            <v>0</v>
          </cell>
          <cell r="I191">
            <v>2802535.81</v>
          </cell>
        </row>
        <row r="192">
          <cell r="A192" t="str">
            <v>33020; 313</v>
          </cell>
          <cell r="B192" t="str">
            <v>313</v>
          </cell>
          <cell r="C192" t="str">
            <v>H</v>
          </cell>
          <cell r="D192">
            <v>0</v>
          </cell>
          <cell r="E192">
            <v>458</v>
          </cell>
          <cell r="F192" t="str">
            <v>LIFTON (458)</v>
          </cell>
          <cell r="G192" t="str">
            <v>330.20</v>
          </cell>
          <cell r="H192" t="str">
            <v>Land Rights</v>
          </cell>
          <cell r="I192">
            <v>20758.93</v>
          </cell>
        </row>
        <row r="193">
          <cell r="A193" t="str">
            <v>33030; 313</v>
          </cell>
          <cell r="B193" t="str">
            <v>313</v>
          </cell>
          <cell r="C193" t="str">
            <v>H</v>
          </cell>
          <cell r="D193">
            <v>0</v>
          </cell>
          <cell r="E193">
            <v>458</v>
          </cell>
          <cell r="F193" t="str">
            <v>LIFTON (458)</v>
          </cell>
          <cell r="G193" t="str">
            <v>330.30</v>
          </cell>
          <cell r="H193" t="str">
            <v>Water Rights</v>
          </cell>
          <cell r="I193">
            <v>24129.94</v>
          </cell>
        </row>
        <row r="194">
          <cell r="A194" t="str">
            <v>33100; 313</v>
          </cell>
          <cell r="B194" t="str">
            <v>313</v>
          </cell>
          <cell r="C194" t="str">
            <v>H</v>
          </cell>
          <cell r="D194">
            <v>0</v>
          </cell>
          <cell r="E194">
            <v>458</v>
          </cell>
          <cell r="F194" t="str">
            <v>LIFTON (458)</v>
          </cell>
          <cell r="G194" t="str">
            <v>331.00</v>
          </cell>
          <cell r="H194" t="str">
            <v>Structures &amp; Improvements</v>
          </cell>
          <cell r="I194">
            <v>1202030.3500000001</v>
          </cell>
        </row>
        <row r="195">
          <cell r="A195" t="str">
            <v>33200; 313</v>
          </cell>
          <cell r="B195" t="str">
            <v>313</v>
          </cell>
          <cell r="C195" t="str">
            <v>H</v>
          </cell>
          <cell r="D195">
            <v>0</v>
          </cell>
          <cell r="E195">
            <v>458</v>
          </cell>
          <cell r="F195" t="str">
            <v>LIFTON (458)</v>
          </cell>
          <cell r="G195" t="str">
            <v>332.00</v>
          </cell>
          <cell r="H195" t="str">
            <v>Reservoirs, Dams &amp; Waterways</v>
          </cell>
          <cell r="I195">
            <v>8271908.2300000004</v>
          </cell>
        </row>
        <row r="196">
          <cell r="A196" t="str">
            <v>33300; 313</v>
          </cell>
          <cell r="B196" t="str">
            <v>313</v>
          </cell>
          <cell r="C196" t="str">
            <v>H</v>
          </cell>
          <cell r="D196">
            <v>0</v>
          </cell>
          <cell r="E196">
            <v>458</v>
          </cell>
          <cell r="F196" t="str">
            <v>LIFTON (458)</v>
          </cell>
          <cell r="G196" t="str">
            <v>333.00</v>
          </cell>
          <cell r="H196" t="str">
            <v>Waterwheels, Turbines &amp; Generators</v>
          </cell>
          <cell r="I196">
            <v>7761267.7300000004</v>
          </cell>
        </row>
        <row r="197">
          <cell r="A197" t="str">
            <v>33400; 313</v>
          </cell>
          <cell r="B197" t="str">
            <v>313</v>
          </cell>
          <cell r="C197" t="str">
            <v>H</v>
          </cell>
          <cell r="D197">
            <v>0</v>
          </cell>
          <cell r="E197">
            <v>458</v>
          </cell>
          <cell r="F197" t="str">
            <v>LIFTON (458)</v>
          </cell>
          <cell r="G197" t="str">
            <v>334.00</v>
          </cell>
          <cell r="H197" t="str">
            <v>Accessory Electric Equipment</v>
          </cell>
          <cell r="I197">
            <v>288315.67</v>
          </cell>
        </row>
        <row r="198">
          <cell r="A198" t="str">
            <v>33500; 313</v>
          </cell>
          <cell r="B198" t="str">
            <v>313</v>
          </cell>
          <cell r="C198" t="str">
            <v>H</v>
          </cell>
          <cell r="D198">
            <v>0</v>
          </cell>
          <cell r="E198">
            <v>458</v>
          </cell>
          <cell r="F198" t="str">
            <v>LIFTON (458)</v>
          </cell>
          <cell r="G198" t="str">
            <v>335.00</v>
          </cell>
          <cell r="H198" t="str">
            <v>Misc. Power Plant Equipment</v>
          </cell>
          <cell r="I198">
            <v>2910.09</v>
          </cell>
        </row>
        <row r="199">
          <cell r="A199" t="str">
            <v>33600; 313</v>
          </cell>
          <cell r="B199" t="str">
            <v>313</v>
          </cell>
          <cell r="C199" t="str">
            <v>H</v>
          </cell>
          <cell r="D199">
            <v>0</v>
          </cell>
          <cell r="E199">
            <v>458</v>
          </cell>
          <cell r="F199" t="str">
            <v>LIFTON (458)</v>
          </cell>
          <cell r="G199" t="str">
            <v>336.00</v>
          </cell>
          <cell r="H199" t="str">
            <v>Roads, Railroads &amp; Bridges</v>
          </cell>
          <cell r="I199">
            <v>186957.26</v>
          </cell>
        </row>
        <row r="200">
          <cell r="A200" t="str">
            <v xml:space="preserve">0; 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 t="str">
            <v>LIFTON (458) Total</v>
          </cell>
          <cell r="G200">
            <v>0</v>
          </cell>
          <cell r="H200">
            <v>0</v>
          </cell>
          <cell r="I200">
            <v>17758278.200000003</v>
          </cell>
        </row>
        <row r="201">
          <cell r="A201" t="str">
            <v>33020; 314</v>
          </cell>
          <cell r="B201" t="str">
            <v>314</v>
          </cell>
          <cell r="C201" t="str">
            <v>H</v>
          </cell>
          <cell r="D201">
            <v>0</v>
          </cell>
          <cell r="E201">
            <v>215000</v>
          </cell>
          <cell r="F201" t="str">
            <v>MERWIN (215)</v>
          </cell>
          <cell r="G201" t="str">
            <v>330.20</v>
          </cell>
          <cell r="H201" t="str">
            <v>Land Rights</v>
          </cell>
          <cell r="I201">
            <v>300510.01</v>
          </cell>
        </row>
        <row r="202">
          <cell r="A202" t="str">
            <v>33050; 314</v>
          </cell>
          <cell r="B202" t="str">
            <v>314</v>
          </cell>
          <cell r="C202" t="str">
            <v>H</v>
          </cell>
          <cell r="D202">
            <v>0</v>
          </cell>
          <cell r="E202">
            <v>215000</v>
          </cell>
          <cell r="F202" t="str">
            <v>MERWIN (215)</v>
          </cell>
          <cell r="G202" t="str">
            <v>330.50</v>
          </cell>
          <cell r="H202" t="str">
            <v>Fish/Wildlife</v>
          </cell>
          <cell r="I202">
            <v>212279.74</v>
          </cell>
        </row>
        <row r="203">
          <cell r="A203" t="str">
            <v>33100; 314</v>
          </cell>
          <cell r="B203" t="str">
            <v>314</v>
          </cell>
          <cell r="C203" t="str">
            <v>H</v>
          </cell>
          <cell r="D203">
            <v>0</v>
          </cell>
          <cell r="E203">
            <v>215000</v>
          </cell>
          <cell r="F203" t="str">
            <v>MERWIN (215)</v>
          </cell>
          <cell r="G203" t="str">
            <v>331.00</v>
          </cell>
          <cell r="H203" t="str">
            <v>Structures &amp; Improvements</v>
          </cell>
          <cell r="I203">
            <v>31596208.039999999</v>
          </cell>
        </row>
        <row r="204">
          <cell r="A204" t="str">
            <v>33200; 314</v>
          </cell>
          <cell r="B204" t="str">
            <v>314</v>
          </cell>
          <cell r="C204" t="str">
            <v>H</v>
          </cell>
          <cell r="D204">
            <v>0</v>
          </cell>
          <cell r="E204">
            <v>215000</v>
          </cell>
          <cell r="F204" t="str">
            <v>MERWIN (215)</v>
          </cell>
          <cell r="G204" t="str">
            <v>332.00</v>
          </cell>
          <cell r="H204" t="str">
            <v>Reservoirs, Dams &amp; Waterways</v>
          </cell>
          <cell r="I204">
            <v>11656734.99</v>
          </cell>
        </row>
        <row r="205">
          <cell r="A205" t="str">
            <v>33300; 314</v>
          </cell>
          <cell r="B205" t="str">
            <v>314</v>
          </cell>
          <cell r="C205" t="str">
            <v>H</v>
          </cell>
          <cell r="D205">
            <v>0</v>
          </cell>
          <cell r="E205">
            <v>215000</v>
          </cell>
          <cell r="F205" t="str">
            <v>MERWIN (215)</v>
          </cell>
          <cell r="G205" t="str">
            <v>333.00</v>
          </cell>
          <cell r="H205" t="str">
            <v>Waterwheels, Turbines &amp; Generators</v>
          </cell>
          <cell r="I205">
            <v>7889887.7599999998</v>
          </cell>
        </row>
        <row r="206">
          <cell r="A206" t="str">
            <v>33400; 314</v>
          </cell>
          <cell r="B206" t="str">
            <v>314</v>
          </cell>
          <cell r="C206" t="str">
            <v>H</v>
          </cell>
          <cell r="D206">
            <v>0</v>
          </cell>
          <cell r="E206">
            <v>215000</v>
          </cell>
          <cell r="F206" t="str">
            <v>MERWIN (215)</v>
          </cell>
          <cell r="G206" t="str">
            <v>334.00</v>
          </cell>
          <cell r="H206" t="str">
            <v>Accessory Electric Equipment</v>
          </cell>
          <cell r="I206">
            <v>10057945.59</v>
          </cell>
        </row>
        <row r="207">
          <cell r="A207" t="str">
            <v>33500; 314</v>
          </cell>
          <cell r="B207" t="str">
            <v>314</v>
          </cell>
          <cell r="C207" t="str">
            <v>H</v>
          </cell>
          <cell r="D207">
            <v>0</v>
          </cell>
          <cell r="E207">
            <v>215000</v>
          </cell>
          <cell r="F207" t="str">
            <v>MERWIN (215)</v>
          </cell>
          <cell r="G207" t="str">
            <v>335.00</v>
          </cell>
          <cell r="H207" t="str">
            <v>Misc. Power Plant Equipment</v>
          </cell>
          <cell r="I207">
            <v>158874.82999999999</v>
          </cell>
        </row>
        <row r="208">
          <cell r="A208" t="str">
            <v>33600; 314</v>
          </cell>
          <cell r="B208" t="str">
            <v>314</v>
          </cell>
          <cell r="C208" t="str">
            <v>H</v>
          </cell>
          <cell r="D208">
            <v>0</v>
          </cell>
          <cell r="E208">
            <v>215000</v>
          </cell>
          <cell r="F208" t="str">
            <v>MERWIN (215)</v>
          </cell>
          <cell r="G208" t="str">
            <v>336.00</v>
          </cell>
          <cell r="H208" t="str">
            <v>Roads, Railroads &amp; Bridges</v>
          </cell>
          <cell r="I208">
            <v>2148088.58</v>
          </cell>
        </row>
        <row r="209">
          <cell r="A209" t="str">
            <v xml:space="preserve">0; 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 t="str">
            <v>MERWIN (215) Total</v>
          </cell>
          <cell r="G209">
            <v>0</v>
          </cell>
          <cell r="H209">
            <v>0</v>
          </cell>
          <cell r="I209">
            <v>64020529.539999992</v>
          </cell>
        </row>
        <row r="210">
          <cell r="A210" t="str">
            <v>33100; 315</v>
          </cell>
          <cell r="B210" t="str">
            <v>315</v>
          </cell>
          <cell r="C210" t="str">
            <v>H</v>
          </cell>
          <cell r="D210">
            <v>0</v>
          </cell>
          <cell r="E210">
            <v>1927</v>
          </cell>
          <cell r="F210" t="str">
            <v>NORTH UMPQUA RIVER LICENSE (1927)</v>
          </cell>
          <cell r="G210" t="str">
            <v>331.00</v>
          </cell>
          <cell r="H210" t="str">
            <v>Structures &amp; Improvements</v>
          </cell>
          <cell r="I210">
            <v>23122316.989999998</v>
          </cell>
        </row>
        <row r="211">
          <cell r="A211" t="str">
            <v>33200; 315</v>
          </cell>
          <cell r="B211" t="str">
            <v>315</v>
          </cell>
          <cell r="C211" t="str">
            <v>H</v>
          </cell>
          <cell r="D211">
            <v>0</v>
          </cell>
          <cell r="E211">
            <v>1927</v>
          </cell>
          <cell r="F211" t="str">
            <v>NORTH UMPQUA RIVER LICENSE (1927)</v>
          </cell>
          <cell r="G211" t="str">
            <v>332.00</v>
          </cell>
          <cell r="H211" t="str">
            <v>Reservoirs, Dams &amp; Waterways</v>
          </cell>
          <cell r="I211">
            <v>117865347.31</v>
          </cell>
        </row>
        <row r="212">
          <cell r="A212" t="str">
            <v>33300; 315</v>
          </cell>
          <cell r="B212" t="str">
            <v>315</v>
          </cell>
          <cell r="C212" t="str">
            <v>H</v>
          </cell>
          <cell r="D212">
            <v>0</v>
          </cell>
          <cell r="E212">
            <v>1927</v>
          </cell>
          <cell r="F212" t="str">
            <v>NORTH UMPQUA RIVER LICENSE (1927)</v>
          </cell>
          <cell r="G212" t="str">
            <v>333.00</v>
          </cell>
          <cell r="H212" t="str">
            <v>Waterwheels, Turbines &amp; Generators</v>
          </cell>
          <cell r="I212">
            <v>24053733.609999999</v>
          </cell>
        </row>
        <row r="213">
          <cell r="A213" t="str">
            <v>33400; 315</v>
          </cell>
          <cell r="B213" t="str">
            <v>315</v>
          </cell>
          <cell r="C213" t="str">
            <v>H</v>
          </cell>
          <cell r="D213">
            <v>0</v>
          </cell>
          <cell r="E213">
            <v>1927</v>
          </cell>
          <cell r="F213" t="str">
            <v>NORTH UMPQUA RIVER LICENSE (1927)</v>
          </cell>
          <cell r="G213" t="str">
            <v>334.00</v>
          </cell>
          <cell r="H213" t="str">
            <v>Accessory Electric Equipment</v>
          </cell>
          <cell r="I213">
            <v>15764745.34</v>
          </cell>
        </row>
        <row r="214">
          <cell r="A214" t="str">
            <v>33500; 315</v>
          </cell>
          <cell r="B214" t="str">
            <v>315</v>
          </cell>
          <cell r="C214" t="str">
            <v>H</v>
          </cell>
          <cell r="D214">
            <v>0</v>
          </cell>
          <cell r="E214">
            <v>1927</v>
          </cell>
          <cell r="F214" t="str">
            <v>NORTH UMPQUA RIVER LICENSE (1927)</v>
          </cell>
          <cell r="G214" t="str">
            <v>335.00</v>
          </cell>
          <cell r="H214" t="str">
            <v>Misc. Power Plant Equipment</v>
          </cell>
          <cell r="I214">
            <v>716521.19</v>
          </cell>
        </row>
        <row r="215">
          <cell r="A215" t="str">
            <v>33600; 315</v>
          </cell>
          <cell r="B215" t="str">
            <v>315</v>
          </cell>
          <cell r="C215" t="str">
            <v>H</v>
          </cell>
          <cell r="D215">
            <v>0</v>
          </cell>
          <cell r="E215">
            <v>1927</v>
          </cell>
          <cell r="F215" t="str">
            <v>NORTH UMPQUA RIVER LICENSE (1927)</v>
          </cell>
          <cell r="G215" t="str">
            <v>336.00</v>
          </cell>
          <cell r="H215" t="str">
            <v>Roads, Railroads &amp; Bridges</v>
          </cell>
          <cell r="I215">
            <v>6840814.9100000001</v>
          </cell>
        </row>
        <row r="216">
          <cell r="A216" t="str">
            <v xml:space="preserve">0; 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 t="str">
            <v>NORTH UMPQUA RIVER LICENSE (1927) Total</v>
          </cell>
          <cell r="G216">
            <v>0</v>
          </cell>
          <cell r="H216">
            <v>0</v>
          </cell>
          <cell r="I216">
            <v>188363479.35000002</v>
          </cell>
        </row>
        <row r="217">
          <cell r="A217" t="str">
            <v>33100; 316</v>
          </cell>
          <cell r="B217" t="str">
            <v>316</v>
          </cell>
          <cell r="C217" t="str">
            <v>H</v>
          </cell>
          <cell r="D217">
            <v>0</v>
          </cell>
          <cell r="E217">
            <v>448</v>
          </cell>
          <cell r="F217" t="str">
            <v>OLMSTED (448)</v>
          </cell>
          <cell r="G217" t="str">
            <v>331.00</v>
          </cell>
          <cell r="H217" t="str">
            <v>Structures &amp; Improvements</v>
          </cell>
          <cell r="I217">
            <v>190851.69</v>
          </cell>
        </row>
        <row r="218">
          <cell r="A218" t="str">
            <v>33400; 316</v>
          </cell>
          <cell r="B218" t="str">
            <v>316</v>
          </cell>
          <cell r="C218" t="str">
            <v>H</v>
          </cell>
          <cell r="D218">
            <v>0</v>
          </cell>
          <cell r="E218">
            <v>448</v>
          </cell>
          <cell r="F218" t="str">
            <v>OLMSTED (448)</v>
          </cell>
          <cell r="G218" t="str">
            <v>334.00</v>
          </cell>
          <cell r="H218" t="str">
            <v>Accessory Electric Equipment</v>
          </cell>
          <cell r="I218">
            <v>28640.22</v>
          </cell>
        </row>
        <row r="219">
          <cell r="A219" t="str">
            <v>33500; 316</v>
          </cell>
          <cell r="B219" t="str">
            <v>316</v>
          </cell>
          <cell r="C219" t="str">
            <v>H</v>
          </cell>
          <cell r="D219">
            <v>0</v>
          </cell>
          <cell r="E219">
            <v>448</v>
          </cell>
          <cell r="F219" t="str">
            <v>OLMSTED (448)</v>
          </cell>
          <cell r="G219" t="str">
            <v>335.00</v>
          </cell>
          <cell r="H219" t="str">
            <v>Misc. Power Plant Equipment</v>
          </cell>
          <cell r="I219">
            <v>3274.14</v>
          </cell>
        </row>
        <row r="220">
          <cell r="A220" t="str">
            <v>33600; 316</v>
          </cell>
          <cell r="B220" t="str">
            <v>316</v>
          </cell>
          <cell r="C220" t="str">
            <v>H</v>
          </cell>
          <cell r="D220">
            <v>0</v>
          </cell>
          <cell r="E220">
            <v>448</v>
          </cell>
          <cell r="F220" t="str">
            <v>OLMSTED (448)</v>
          </cell>
          <cell r="G220" t="str">
            <v>336.00</v>
          </cell>
          <cell r="H220" t="str">
            <v>Roads, Railroads &amp; Bridges</v>
          </cell>
          <cell r="I220">
            <v>12641.17</v>
          </cell>
        </row>
        <row r="221">
          <cell r="A221" t="str">
            <v xml:space="preserve">0; 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 t="str">
            <v>OLMSTED (448) Total</v>
          </cell>
          <cell r="G221">
            <v>0</v>
          </cell>
          <cell r="H221">
            <v>0</v>
          </cell>
          <cell r="I221">
            <v>235407.22000000003</v>
          </cell>
        </row>
        <row r="222">
          <cell r="A222" t="str">
            <v>33100; 317</v>
          </cell>
          <cell r="B222" t="str">
            <v>317</v>
          </cell>
          <cell r="C222" t="str">
            <v>H</v>
          </cell>
          <cell r="D222">
            <v>0</v>
          </cell>
          <cell r="E222">
            <v>460</v>
          </cell>
          <cell r="F222" t="str">
            <v>PARIS (460)</v>
          </cell>
          <cell r="G222" t="str">
            <v>331.00</v>
          </cell>
          <cell r="H222" t="str">
            <v>Structures &amp; Improvements</v>
          </cell>
          <cell r="I222">
            <v>115992.18</v>
          </cell>
        </row>
        <row r="223">
          <cell r="A223" t="str">
            <v>33200; 317</v>
          </cell>
          <cell r="B223" t="str">
            <v>317</v>
          </cell>
          <cell r="C223" t="str">
            <v>H</v>
          </cell>
          <cell r="D223">
            <v>0</v>
          </cell>
          <cell r="E223">
            <v>460</v>
          </cell>
          <cell r="F223" t="str">
            <v>PARIS (460)</v>
          </cell>
          <cell r="G223" t="str">
            <v>332.00</v>
          </cell>
          <cell r="H223" t="str">
            <v>Reservoirs, Dams &amp; Waterways</v>
          </cell>
          <cell r="I223">
            <v>96285</v>
          </cell>
        </row>
        <row r="224">
          <cell r="A224" t="str">
            <v>33300; 317</v>
          </cell>
          <cell r="B224" t="str">
            <v>317</v>
          </cell>
          <cell r="C224" t="str">
            <v>H</v>
          </cell>
          <cell r="D224">
            <v>0</v>
          </cell>
          <cell r="E224">
            <v>460</v>
          </cell>
          <cell r="F224" t="str">
            <v>PARIS (460)</v>
          </cell>
          <cell r="G224" t="str">
            <v>333.00</v>
          </cell>
          <cell r="H224" t="str">
            <v>Waterwheels, Turbines &amp; Generators</v>
          </cell>
          <cell r="I224">
            <v>73253.33</v>
          </cell>
        </row>
        <row r="225">
          <cell r="A225" t="str">
            <v>33400; 317</v>
          </cell>
          <cell r="B225" t="str">
            <v>317</v>
          </cell>
          <cell r="C225" t="str">
            <v>H</v>
          </cell>
          <cell r="D225">
            <v>0</v>
          </cell>
          <cell r="E225">
            <v>460</v>
          </cell>
          <cell r="F225" t="str">
            <v>PARIS (460)</v>
          </cell>
          <cell r="G225" t="str">
            <v>334.00</v>
          </cell>
          <cell r="H225" t="str">
            <v>Accessory Electric Equipment</v>
          </cell>
          <cell r="I225">
            <v>151116.65</v>
          </cell>
        </row>
        <row r="226">
          <cell r="A226" t="str">
            <v>33500; 317</v>
          </cell>
          <cell r="B226" t="str">
            <v>317</v>
          </cell>
          <cell r="C226" t="str">
            <v>H</v>
          </cell>
          <cell r="D226">
            <v>0</v>
          </cell>
          <cell r="E226">
            <v>460</v>
          </cell>
          <cell r="F226" t="str">
            <v>PARIS (460)</v>
          </cell>
          <cell r="G226" t="str">
            <v>335.00</v>
          </cell>
          <cell r="H226" t="str">
            <v>Misc. Power Plant Equipment</v>
          </cell>
          <cell r="I226">
            <v>417.22</v>
          </cell>
        </row>
        <row r="227">
          <cell r="A227" t="str">
            <v xml:space="preserve">0; 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 t="str">
            <v>PARIS (460) Total</v>
          </cell>
          <cell r="G227">
            <v>0</v>
          </cell>
          <cell r="H227">
            <v>0</v>
          </cell>
          <cell r="I227">
            <v>437064.38</v>
          </cell>
        </row>
        <row r="228">
          <cell r="A228" t="str">
            <v>33020; 318</v>
          </cell>
          <cell r="B228" t="str">
            <v>318</v>
          </cell>
          <cell r="C228" t="str">
            <v>H</v>
          </cell>
          <cell r="D228">
            <v>0</v>
          </cell>
          <cell r="E228">
            <v>449</v>
          </cell>
          <cell r="F228" t="str">
            <v>PIONEER (449)</v>
          </cell>
          <cell r="G228" t="str">
            <v>330.20</v>
          </cell>
          <cell r="H228" t="str">
            <v>Land Rights</v>
          </cell>
          <cell r="I228">
            <v>9247.48</v>
          </cell>
        </row>
        <row r="229">
          <cell r="A229" t="str">
            <v>33030; 318</v>
          </cell>
          <cell r="B229" t="str">
            <v>318</v>
          </cell>
          <cell r="C229" t="str">
            <v>H</v>
          </cell>
          <cell r="D229">
            <v>0</v>
          </cell>
          <cell r="E229">
            <v>449</v>
          </cell>
          <cell r="F229" t="str">
            <v>PIONEER (449)</v>
          </cell>
          <cell r="G229" t="str">
            <v>330.30</v>
          </cell>
          <cell r="H229" t="str">
            <v>Water Rights</v>
          </cell>
          <cell r="I229">
            <v>110805.67</v>
          </cell>
        </row>
        <row r="230">
          <cell r="A230" t="str">
            <v>33100; 318</v>
          </cell>
          <cell r="B230" t="str">
            <v>318</v>
          </cell>
          <cell r="C230" t="str">
            <v>H</v>
          </cell>
          <cell r="D230">
            <v>0</v>
          </cell>
          <cell r="E230">
            <v>449</v>
          </cell>
          <cell r="F230" t="str">
            <v>PIONEER (449)</v>
          </cell>
          <cell r="G230" t="str">
            <v>331.00</v>
          </cell>
          <cell r="H230" t="str">
            <v>Structures &amp; Improvements</v>
          </cell>
          <cell r="I230">
            <v>514442.22</v>
          </cell>
        </row>
        <row r="231">
          <cell r="A231" t="str">
            <v>33200; 318</v>
          </cell>
          <cell r="B231" t="str">
            <v>318</v>
          </cell>
          <cell r="C231" t="str">
            <v>H</v>
          </cell>
          <cell r="D231">
            <v>0</v>
          </cell>
          <cell r="E231">
            <v>449</v>
          </cell>
          <cell r="F231" t="str">
            <v>PIONEER (449)</v>
          </cell>
          <cell r="G231" t="str">
            <v>332.00</v>
          </cell>
          <cell r="H231" t="str">
            <v>Reservoirs, Dams &amp; Waterways</v>
          </cell>
          <cell r="I231">
            <v>8118726.1299999999</v>
          </cell>
        </row>
        <row r="232">
          <cell r="A232" t="str">
            <v>33300; 318</v>
          </cell>
          <cell r="B232" t="str">
            <v>318</v>
          </cell>
          <cell r="C232" t="str">
            <v>H</v>
          </cell>
          <cell r="D232">
            <v>0</v>
          </cell>
          <cell r="E232">
            <v>449</v>
          </cell>
          <cell r="F232" t="str">
            <v>PIONEER (449)</v>
          </cell>
          <cell r="G232" t="str">
            <v>333.00</v>
          </cell>
          <cell r="H232" t="str">
            <v>Waterwheels, Turbines &amp; Generators</v>
          </cell>
          <cell r="I232">
            <v>1598920.96</v>
          </cell>
        </row>
        <row r="233">
          <cell r="A233" t="str">
            <v>33400; 318</v>
          </cell>
          <cell r="B233" t="str">
            <v>318</v>
          </cell>
          <cell r="C233" t="str">
            <v>H</v>
          </cell>
          <cell r="D233">
            <v>0</v>
          </cell>
          <cell r="E233">
            <v>449</v>
          </cell>
          <cell r="F233" t="str">
            <v>PIONEER (449)</v>
          </cell>
          <cell r="G233" t="str">
            <v>334.00</v>
          </cell>
          <cell r="H233" t="str">
            <v>Accessory Electric Equipment</v>
          </cell>
          <cell r="I233">
            <v>543405.18000000005</v>
          </cell>
        </row>
        <row r="234">
          <cell r="A234" t="str">
            <v>33500; 318</v>
          </cell>
          <cell r="B234" t="str">
            <v>318</v>
          </cell>
          <cell r="C234" t="str">
            <v>H</v>
          </cell>
          <cell r="D234">
            <v>0</v>
          </cell>
          <cell r="E234">
            <v>449</v>
          </cell>
          <cell r="F234" t="str">
            <v>PIONEER (449)</v>
          </cell>
          <cell r="G234" t="str">
            <v>335.00</v>
          </cell>
          <cell r="H234" t="str">
            <v>Misc. Power Plant Equipment</v>
          </cell>
          <cell r="I234">
            <v>9601.69</v>
          </cell>
        </row>
        <row r="235">
          <cell r="A235" t="str">
            <v>33600; 318</v>
          </cell>
          <cell r="B235" t="str">
            <v>318</v>
          </cell>
          <cell r="C235" t="str">
            <v>H</v>
          </cell>
          <cell r="D235">
            <v>0</v>
          </cell>
          <cell r="E235">
            <v>449</v>
          </cell>
          <cell r="F235" t="str">
            <v>PIONEER (449)</v>
          </cell>
          <cell r="G235" t="str">
            <v>336.00</v>
          </cell>
          <cell r="H235" t="str">
            <v>Roads, Railroads &amp; Bridges</v>
          </cell>
          <cell r="I235">
            <v>70754.91</v>
          </cell>
        </row>
        <row r="236">
          <cell r="A236" t="str">
            <v xml:space="preserve">0; 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 t="str">
            <v>PIONEER (449) Total</v>
          </cell>
          <cell r="G236">
            <v>0</v>
          </cell>
          <cell r="H236">
            <v>0</v>
          </cell>
          <cell r="I236">
            <v>10975904.24</v>
          </cell>
        </row>
        <row r="237">
          <cell r="A237" t="str">
            <v>33100; 320</v>
          </cell>
          <cell r="B237" t="str">
            <v>320</v>
          </cell>
          <cell r="C237" t="str">
            <v>H</v>
          </cell>
          <cell r="D237">
            <v>0</v>
          </cell>
          <cell r="E237">
            <v>33000</v>
          </cell>
          <cell r="F237" t="str">
            <v>PROSPECT #3 (33)</v>
          </cell>
          <cell r="G237" t="str">
            <v>331.00</v>
          </cell>
          <cell r="H237" t="str">
            <v>Structures &amp; Improvements</v>
          </cell>
          <cell r="I237">
            <v>333844.78000000003</v>
          </cell>
        </row>
        <row r="238">
          <cell r="A238" t="str">
            <v>33200; 320</v>
          </cell>
          <cell r="B238" t="str">
            <v>320</v>
          </cell>
          <cell r="C238" t="str">
            <v>H</v>
          </cell>
          <cell r="D238">
            <v>0</v>
          </cell>
          <cell r="E238">
            <v>33000</v>
          </cell>
          <cell r="F238" t="str">
            <v>PROSPECT #3 (33)</v>
          </cell>
          <cell r="G238" t="str">
            <v>332.00</v>
          </cell>
          <cell r="H238" t="str">
            <v>Reservoirs, Dams &amp; Waterways</v>
          </cell>
          <cell r="I238">
            <v>4227698.95</v>
          </cell>
        </row>
        <row r="239">
          <cell r="A239" t="str">
            <v>33300; 320</v>
          </cell>
          <cell r="B239" t="str">
            <v>320</v>
          </cell>
          <cell r="C239" t="str">
            <v>H</v>
          </cell>
          <cell r="D239">
            <v>0</v>
          </cell>
          <cell r="E239">
            <v>33000</v>
          </cell>
          <cell r="F239" t="str">
            <v>PROSPECT #3 (33)</v>
          </cell>
          <cell r="G239" t="str">
            <v>333.00</v>
          </cell>
          <cell r="H239" t="str">
            <v>Waterwheels, Turbines &amp; Generators</v>
          </cell>
          <cell r="I239">
            <v>1808818.99</v>
          </cell>
        </row>
        <row r="240">
          <cell r="A240" t="str">
            <v>33400; 320</v>
          </cell>
          <cell r="B240" t="str">
            <v>320</v>
          </cell>
          <cell r="C240" t="str">
            <v>H</v>
          </cell>
          <cell r="D240">
            <v>0</v>
          </cell>
          <cell r="E240">
            <v>33000</v>
          </cell>
          <cell r="F240" t="str">
            <v>PROSPECT #3 (33)</v>
          </cell>
          <cell r="G240" t="str">
            <v>334.00</v>
          </cell>
          <cell r="H240" t="str">
            <v>Accessory Electric Equipment</v>
          </cell>
          <cell r="I240">
            <v>477082.18</v>
          </cell>
        </row>
        <row r="241">
          <cell r="A241" t="str">
            <v>33500; 320</v>
          </cell>
          <cell r="B241" t="str">
            <v>320</v>
          </cell>
          <cell r="C241" t="str">
            <v>H</v>
          </cell>
          <cell r="D241">
            <v>0</v>
          </cell>
          <cell r="E241">
            <v>33000</v>
          </cell>
          <cell r="F241" t="str">
            <v>PROSPECT #3 (33)</v>
          </cell>
          <cell r="G241" t="str">
            <v>335.00</v>
          </cell>
          <cell r="H241" t="str">
            <v>Misc. Power Plant Equipment</v>
          </cell>
          <cell r="I241">
            <v>71749.509999999995</v>
          </cell>
        </row>
        <row r="242">
          <cell r="A242" t="str">
            <v>33600; 320</v>
          </cell>
          <cell r="B242" t="str">
            <v>320</v>
          </cell>
          <cell r="C242" t="str">
            <v>H</v>
          </cell>
          <cell r="D242">
            <v>0</v>
          </cell>
          <cell r="E242">
            <v>33000</v>
          </cell>
          <cell r="F242" t="str">
            <v>PROSPECT #3 (33)</v>
          </cell>
          <cell r="G242" t="str">
            <v>336.00</v>
          </cell>
          <cell r="H242" t="str">
            <v>Roads, Railroads &amp; Bridges</v>
          </cell>
          <cell r="I242">
            <v>59360.36</v>
          </cell>
        </row>
        <row r="243">
          <cell r="A243" t="str">
            <v xml:space="preserve">0; 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 t="str">
            <v>PROSPECT #3 (33) Total</v>
          </cell>
          <cell r="G243">
            <v>0</v>
          </cell>
          <cell r="H243">
            <v>0</v>
          </cell>
          <cell r="I243">
            <v>6978554.7700000005</v>
          </cell>
        </row>
        <row r="244">
          <cell r="A244" t="str">
            <v>33020; 319</v>
          </cell>
          <cell r="B244" t="str">
            <v>319</v>
          </cell>
          <cell r="C244" t="str">
            <v>H</v>
          </cell>
          <cell r="D244">
            <v>0</v>
          </cell>
          <cell r="E244">
            <v>2630</v>
          </cell>
          <cell r="F244" t="str">
            <v>PROSPECT 1,2&amp;4 LICENSE (2630)</v>
          </cell>
          <cell r="G244" t="str">
            <v>330.20</v>
          </cell>
          <cell r="H244" t="str">
            <v>Land Rights</v>
          </cell>
          <cell r="I244">
            <v>3711.84</v>
          </cell>
        </row>
        <row r="245">
          <cell r="A245" t="str">
            <v>33040; 319</v>
          </cell>
          <cell r="B245" t="str">
            <v>319</v>
          </cell>
          <cell r="C245" t="str">
            <v>H</v>
          </cell>
          <cell r="D245">
            <v>0</v>
          </cell>
          <cell r="E245">
            <v>2630</v>
          </cell>
          <cell r="F245" t="str">
            <v>PROSPECT 1,2&amp;4 LICENSE (2630)</v>
          </cell>
          <cell r="G245" t="str">
            <v>330.40</v>
          </cell>
          <cell r="H245" t="str">
            <v>Flood Rights</v>
          </cell>
          <cell r="I245">
            <v>3166.96</v>
          </cell>
        </row>
        <row r="246">
          <cell r="A246" t="str">
            <v>33100; 319</v>
          </cell>
          <cell r="B246" t="str">
            <v>319</v>
          </cell>
          <cell r="C246" t="str">
            <v>H</v>
          </cell>
          <cell r="D246">
            <v>0</v>
          </cell>
          <cell r="E246">
            <v>2630</v>
          </cell>
          <cell r="F246" t="str">
            <v>PROSPECT 1,2&amp;4 LICENSE (2630)</v>
          </cell>
          <cell r="G246" t="str">
            <v>331.00</v>
          </cell>
          <cell r="H246" t="str">
            <v>Structures &amp; Improvements</v>
          </cell>
          <cell r="I246">
            <v>3310521.34</v>
          </cell>
        </row>
        <row r="247">
          <cell r="A247" t="str">
            <v>33200; 319</v>
          </cell>
          <cell r="B247" t="str">
            <v>319</v>
          </cell>
          <cell r="C247" t="str">
            <v>H</v>
          </cell>
          <cell r="D247">
            <v>0</v>
          </cell>
          <cell r="E247">
            <v>2630</v>
          </cell>
          <cell r="F247" t="str">
            <v>PROSPECT 1,2&amp;4 LICENSE (2630)</v>
          </cell>
          <cell r="G247" t="str">
            <v>332.00</v>
          </cell>
          <cell r="H247" t="str">
            <v>Reservoirs, Dams &amp; Waterways</v>
          </cell>
          <cell r="I247">
            <v>26162163.710000001</v>
          </cell>
        </row>
        <row r="248">
          <cell r="A248" t="str">
            <v>33300; 319</v>
          </cell>
          <cell r="B248" t="str">
            <v>319</v>
          </cell>
          <cell r="C248" t="str">
            <v>H</v>
          </cell>
          <cell r="D248">
            <v>0</v>
          </cell>
          <cell r="E248">
            <v>2630</v>
          </cell>
          <cell r="F248" t="str">
            <v>PROSPECT 1,2&amp;4 LICENSE (2630)</v>
          </cell>
          <cell r="G248" t="str">
            <v>333.00</v>
          </cell>
          <cell r="H248" t="str">
            <v>Waterwheels, Turbines &amp; Generators</v>
          </cell>
          <cell r="I248">
            <v>3898861.56</v>
          </cell>
        </row>
        <row r="249">
          <cell r="A249" t="str">
            <v>33400; 319</v>
          </cell>
          <cell r="B249" t="str">
            <v>319</v>
          </cell>
          <cell r="C249" t="str">
            <v>H</v>
          </cell>
          <cell r="D249">
            <v>0</v>
          </cell>
          <cell r="E249">
            <v>2630</v>
          </cell>
          <cell r="F249" t="str">
            <v>PROSPECT 1,2&amp;4 LICENSE (2630)</v>
          </cell>
          <cell r="G249" t="str">
            <v>334.00</v>
          </cell>
          <cell r="H249" t="str">
            <v>Accessory Electric Equipment</v>
          </cell>
          <cell r="I249">
            <v>2177999.46</v>
          </cell>
        </row>
        <row r="250">
          <cell r="A250" t="str">
            <v>33500; 319</v>
          </cell>
          <cell r="B250" t="str">
            <v>319</v>
          </cell>
          <cell r="C250" t="str">
            <v>H</v>
          </cell>
          <cell r="D250">
            <v>0</v>
          </cell>
          <cell r="E250">
            <v>2630</v>
          </cell>
          <cell r="F250" t="str">
            <v>PROSPECT 1,2&amp;4 LICENSE (2630)</v>
          </cell>
          <cell r="G250" t="str">
            <v>335.00</v>
          </cell>
          <cell r="H250" t="str">
            <v>Misc. Power Plant Equipment</v>
          </cell>
          <cell r="I250">
            <v>19027.060000000001</v>
          </cell>
        </row>
        <row r="251">
          <cell r="A251" t="str">
            <v>33600; 319</v>
          </cell>
          <cell r="B251" t="str">
            <v>319</v>
          </cell>
          <cell r="C251" t="str">
            <v>H</v>
          </cell>
          <cell r="D251">
            <v>0</v>
          </cell>
          <cell r="E251">
            <v>2630</v>
          </cell>
          <cell r="F251" t="str">
            <v>PROSPECT 1,2&amp;4 LICENSE (2630)</v>
          </cell>
          <cell r="G251" t="str">
            <v>336.00</v>
          </cell>
          <cell r="H251" t="str">
            <v>Roads, Railroads &amp; Bridges</v>
          </cell>
          <cell r="I251">
            <v>292057.63</v>
          </cell>
        </row>
        <row r="252">
          <cell r="A252" t="str">
            <v xml:space="preserve">0; 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 t="str">
            <v>PROSPECT 1,2&amp;4 LICENSE (2630) Total</v>
          </cell>
          <cell r="G252">
            <v>0</v>
          </cell>
          <cell r="H252">
            <v>0</v>
          </cell>
          <cell r="I252">
            <v>35867509.560000002</v>
          </cell>
        </row>
        <row r="253">
          <cell r="A253" t="str">
            <v>33100; 321</v>
          </cell>
          <cell r="B253" t="str">
            <v>321</v>
          </cell>
          <cell r="C253" t="str">
            <v>H</v>
          </cell>
          <cell r="D253">
            <v>0</v>
          </cell>
          <cell r="E253">
            <v>9281</v>
          </cell>
          <cell r="F253" t="str">
            <v>SANTA CLARA LICENSE (9281)</v>
          </cell>
          <cell r="G253" t="str">
            <v>331.00</v>
          </cell>
          <cell r="H253" t="str">
            <v>Structures &amp; Improvements</v>
          </cell>
          <cell r="I253">
            <v>179622.92</v>
          </cell>
        </row>
        <row r="254">
          <cell r="A254" t="str">
            <v>33200; 321</v>
          </cell>
          <cell r="B254" t="str">
            <v>321</v>
          </cell>
          <cell r="C254" t="str">
            <v>H</v>
          </cell>
          <cell r="D254">
            <v>0</v>
          </cell>
          <cell r="E254">
            <v>9281</v>
          </cell>
          <cell r="F254" t="str">
            <v>SANTA CLARA LICENSE (9281)</v>
          </cell>
          <cell r="G254" t="str">
            <v>332.00</v>
          </cell>
          <cell r="H254" t="str">
            <v>Reservoirs, Dams &amp; Waterways</v>
          </cell>
          <cell r="I254">
            <v>1139630.56</v>
          </cell>
        </row>
        <row r="255">
          <cell r="A255" t="str">
            <v>33300; 321</v>
          </cell>
          <cell r="B255" t="str">
            <v>321</v>
          </cell>
          <cell r="C255" t="str">
            <v>H</v>
          </cell>
          <cell r="D255">
            <v>0</v>
          </cell>
          <cell r="E255">
            <v>9281</v>
          </cell>
          <cell r="F255" t="str">
            <v>SANTA CLARA LICENSE (9281)</v>
          </cell>
          <cell r="G255" t="str">
            <v>333.00</v>
          </cell>
          <cell r="H255" t="str">
            <v>Waterwheels, Turbines &amp; Generators</v>
          </cell>
          <cell r="I255">
            <v>464354.77</v>
          </cell>
        </row>
        <row r="256">
          <cell r="A256" t="str">
            <v>33400; 321</v>
          </cell>
          <cell r="B256" t="str">
            <v>321</v>
          </cell>
          <cell r="C256" t="str">
            <v>H</v>
          </cell>
          <cell r="D256">
            <v>0</v>
          </cell>
          <cell r="E256">
            <v>9281</v>
          </cell>
          <cell r="F256" t="str">
            <v>SANTA CLARA LICENSE (9281)</v>
          </cell>
          <cell r="G256" t="str">
            <v>334.00</v>
          </cell>
          <cell r="H256" t="str">
            <v>Accessory Electric Equipment</v>
          </cell>
          <cell r="I256">
            <v>692175.17</v>
          </cell>
        </row>
        <row r="257">
          <cell r="A257" t="str">
            <v>33500; 321</v>
          </cell>
          <cell r="B257" t="str">
            <v>321</v>
          </cell>
          <cell r="C257" t="str">
            <v>H</v>
          </cell>
          <cell r="D257">
            <v>0</v>
          </cell>
          <cell r="E257">
            <v>9281</v>
          </cell>
          <cell r="F257" t="str">
            <v>SANTA CLARA LICENSE (9281)</v>
          </cell>
          <cell r="G257" t="str">
            <v>335.00</v>
          </cell>
          <cell r="H257" t="str">
            <v>Misc. Power Plant Equipment</v>
          </cell>
          <cell r="I257">
            <v>7952.48</v>
          </cell>
        </row>
        <row r="258">
          <cell r="A258" t="str">
            <v>33600; 321</v>
          </cell>
          <cell r="B258" t="str">
            <v>321</v>
          </cell>
          <cell r="C258" t="str">
            <v>H</v>
          </cell>
          <cell r="D258">
            <v>0</v>
          </cell>
          <cell r="E258">
            <v>9281</v>
          </cell>
          <cell r="F258" t="str">
            <v>SANTA CLARA LICENSE (9281)</v>
          </cell>
          <cell r="G258" t="str">
            <v>336.00</v>
          </cell>
          <cell r="H258" t="str">
            <v>Roads, Railroads &amp; Bridges</v>
          </cell>
          <cell r="I258">
            <v>2720.37</v>
          </cell>
        </row>
        <row r="259">
          <cell r="A259" t="str">
            <v xml:space="preserve">0; 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 t="str">
            <v>SANTA CLARA LICENSE (9281) Total</v>
          </cell>
          <cell r="G259">
            <v>0</v>
          </cell>
          <cell r="H259">
            <v>0</v>
          </cell>
          <cell r="I259">
            <v>2486456.27</v>
          </cell>
        </row>
        <row r="260">
          <cell r="A260" t="str">
            <v>33100; 323</v>
          </cell>
          <cell r="B260" t="str">
            <v>323</v>
          </cell>
          <cell r="C260" t="str">
            <v>H</v>
          </cell>
          <cell r="D260">
            <v>0</v>
          </cell>
          <cell r="E260">
            <v>452</v>
          </cell>
          <cell r="F260" t="str">
            <v>STAIRS (452)</v>
          </cell>
          <cell r="G260" t="str">
            <v>331.00</v>
          </cell>
          <cell r="H260" t="str">
            <v>Structures &amp; Improvements</v>
          </cell>
          <cell r="I260">
            <v>181021.2</v>
          </cell>
        </row>
        <row r="261">
          <cell r="A261" t="str">
            <v>33200; 323</v>
          </cell>
          <cell r="B261" t="str">
            <v>323</v>
          </cell>
          <cell r="C261" t="str">
            <v>H</v>
          </cell>
          <cell r="D261">
            <v>0</v>
          </cell>
          <cell r="E261">
            <v>452</v>
          </cell>
          <cell r="F261" t="str">
            <v>STAIRS (452)</v>
          </cell>
          <cell r="G261" t="str">
            <v>332.00</v>
          </cell>
          <cell r="H261" t="str">
            <v>Reservoirs, Dams &amp; Waterways</v>
          </cell>
          <cell r="I261">
            <v>741496.91</v>
          </cell>
        </row>
        <row r="262">
          <cell r="A262" t="str">
            <v>33300; 323</v>
          </cell>
          <cell r="B262" t="str">
            <v>323</v>
          </cell>
          <cell r="C262" t="str">
            <v>H</v>
          </cell>
          <cell r="D262">
            <v>0</v>
          </cell>
          <cell r="E262">
            <v>452</v>
          </cell>
          <cell r="F262" t="str">
            <v>STAIRS (452)</v>
          </cell>
          <cell r="G262" t="str">
            <v>333.00</v>
          </cell>
          <cell r="H262" t="str">
            <v>Waterwheels, Turbines &amp; Generators</v>
          </cell>
          <cell r="I262">
            <v>518170.82</v>
          </cell>
        </row>
        <row r="263">
          <cell r="A263" t="str">
            <v>33400; 323</v>
          </cell>
          <cell r="B263" t="str">
            <v>323</v>
          </cell>
          <cell r="C263" t="str">
            <v>H</v>
          </cell>
          <cell r="D263">
            <v>0</v>
          </cell>
          <cell r="E263">
            <v>452</v>
          </cell>
          <cell r="F263" t="str">
            <v>STAIRS (452)</v>
          </cell>
          <cell r="G263" t="str">
            <v>334.00</v>
          </cell>
          <cell r="H263" t="str">
            <v>Accessory Electric Equipment</v>
          </cell>
          <cell r="I263">
            <v>178031.46</v>
          </cell>
        </row>
        <row r="264">
          <cell r="A264" t="str">
            <v>33600; 323</v>
          </cell>
          <cell r="B264" t="str">
            <v>323</v>
          </cell>
          <cell r="C264" t="str">
            <v>H</v>
          </cell>
          <cell r="D264">
            <v>0</v>
          </cell>
          <cell r="E264">
            <v>452</v>
          </cell>
          <cell r="F264" t="str">
            <v>STAIRS (452)</v>
          </cell>
          <cell r="G264" t="str">
            <v>336.00</v>
          </cell>
          <cell r="H264" t="str">
            <v>Roads, Railroads &amp; Bridges</v>
          </cell>
          <cell r="I264">
            <v>5509.26</v>
          </cell>
        </row>
        <row r="265">
          <cell r="A265" t="str">
            <v xml:space="preserve">0; 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 t="str">
            <v>STAIRS (452) Total</v>
          </cell>
          <cell r="G265">
            <v>0</v>
          </cell>
          <cell r="H265">
            <v>0</v>
          </cell>
          <cell r="I265">
            <v>1624229.6500000001</v>
          </cell>
        </row>
        <row r="266">
          <cell r="A266" t="str">
            <v>33020; 324</v>
          </cell>
          <cell r="B266" t="str">
            <v>324</v>
          </cell>
          <cell r="C266" t="str">
            <v>H</v>
          </cell>
          <cell r="D266">
            <v>0</v>
          </cell>
          <cell r="E266">
            <v>218000</v>
          </cell>
          <cell r="F266" t="str">
            <v>SWIFT (218)</v>
          </cell>
          <cell r="G266" t="str">
            <v>330.20</v>
          </cell>
          <cell r="H266" t="str">
            <v>Land Rights</v>
          </cell>
          <cell r="I266">
            <v>6277412.5899999999</v>
          </cell>
        </row>
        <row r="267">
          <cell r="A267" t="str">
            <v>33050; 324</v>
          </cell>
          <cell r="B267" t="str">
            <v>324</v>
          </cell>
          <cell r="C267" t="str">
            <v>H</v>
          </cell>
          <cell r="D267">
            <v>0</v>
          </cell>
          <cell r="E267">
            <v>218000</v>
          </cell>
          <cell r="F267" t="str">
            <v>SWIFT (218)</v>
          </cell>
          <cell r="G267" t="str">
            <v>330.50</v>
          </cell>
          <cell r="H267" t="str">
            <v>Fish/Wildlife</v>
          </cell>
          <cell r="I267">
            <v>97228.11</v>
          </cell>
        </row>
        <row r="268">
          <cell r="A268" t="str">
            <v>33100; 324</v>
          </cell>
          <cell r="B268" t="str">
            <v>324</v>
          </cell>
          <cell r="C268" t="str">
            <v>H</v>
          </cell>
          <cell r="D268">
            <v>0</v>
          </cell>
          <cell r="E268">
            <v>218000</v>
          </cell>
          <cell r="F268" t="str">
            <v>SWIFT (218)</v>
          </cell>
          <cell r="G268" t="str">
            <v>331.00</v>
          </cell>
          <cell r="H268" t="str">
            <v>Structures &amp; Improvements</v>
          </cell>
          <cell r="I268">
            <v>31933471.09</v>
          </cell>
        </row>
        <row r="269">
          <cell r="A269" t="str">
            <v>33200; 324</v>
          </cell>
          <cell r="B269" t="str">
            <v>324</v>
          </cell>
          <cell r="C269" t="str">
            <v>H</v>
          </cell>
          <cell r="D269">
            <v>0</v>
          </cell>
          <cell r="E269">
            <v>218000</v>
          </cell>
          <cell r="F269" t="str">
            <v>SWIFT (218)</v>
          </cell>
          <cell r="G269" t="str">
            <v>332.00</v>
          </cell>
          <cell r="H269" t="str">
            <v>Reservoirs, Dams &amp; Waterways</v>
          </cell>
          <cell r="I269">
            <v>42715636.799999997</v>
          </cell>
        </row>
        <row r="270">
          <cell r="A270" t="str">
            <v>33300; 324</v>
          </cell>
          <cell r="B270" t="str">
            <v>324</v>
          </cell>
          <cell r="C270" t="str">
            <v>H</v>
          </cell>
          <cell r="D270">
            <v>0</v>
          </cell>
          <cell r="E270">
            <v>218000</v>
          </cell>
          <cell r="F270" t="str">
            <v>SWIFT (218)</v>
          </cell>
          <cell r="G270" t="str">
            <v>333.00</v>
          </cell>
          <cell r="H270" t="str">
            <v>Waterwheels, Turbines &amp; Generators</v>
          </cell>
          <cell r="I270">
            <v>11938274.49</v>
          </cell>
        </row>
        <row r="271">
          <cell r="A271" t="str">
            <v>33400; 324</v>
          </cell>
          <cell r="B271" t="str">
            <v>324</v>
          </cell>
          <cell r="C271" t="str">
            <v>H</v>
          </cell>
          <cell r="D271">
            <v>0</v>
          </cell>
          <cell r="E271">
            <v>218000</v>
          </cell>
          <cell r="F271" t="str">
            <v>SWIFT (218)</v>
          </cell>
          <cell r="G271" t="str">
            <v>334.00</v>
          </cell>
          <cell r="H271" t="str">
            <v>Accessory Electric Equipment</v>
          </cell>
          <cell r="I271">
            <v>4434336.04</v>
          </cell>
        </row>
        <row r="272">
          <cell r="A272" t="str">
            <v>33500; 324</v>
          </cell>
          <cell r="B272" t="str">
            <v>324</v>
          </cell>
          <cell r="C272" t="str">
            <v>H</v>
          </cell>
          <cell r="D272">
            <v>0</v>
          </cell>
          <cell r="E272">
            <v>218000</v>
          </cell>
          <cell r="F272" t="str">
            <v>SWIFT (218)</v>
          </cell>
          <cell r="G272" t="str">
            <v>335.00</v>
          </cell>
          <cell r="H272" t="str">
            <v>Misc. Power Plant Equipment</v>
          </cell>
          <cell r="I272">
            <v>417281.14</v>
          </cell>
        </row>
        <row r="273">
          <cell r="A273" t="str">
            <v>33600; 324</v>
          </cell>
          <cell r="B273" t="str">
            <v>324</v>
          </cell>
          <cell r="C273" t="str">
            <v>H</v>
          </cell>
          <cell r="D273">
            <v>0</v>
          </cell>
          <cell r="E273">
            <v>218000</v>
          </cell>
          <cell r="F273" t="str">
            <v>SWIFT (218)</v>
          </cell>
          <cell r="G273" t="str">
            <v>336.00</v>
          </cell>
          <cell r="H273" t="str">
            <v>Roads, Railroads &amp; Bridges</v>
          </cell>
          <cell r="I273">
            <v>1012079.37</v>
          </cell>
        </row>
        <row r="274">
          <cell r="A274" t="str">
            <v xml:space="preserve">0; 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SWIFT (218) Total</v>
          </cell>
          <cell r="G274">
            <v>0</v>
          </cell>
          <cell r="H274">
            <v>0</v>
          </cell>
          <cell r="I274">
            <v>98825719.63000001</v>
          </cell>
        </row>
        <row r="275">
          <cell r="A275" t="str">
            <v>33100; 325</v>
          </cell>
          <cell r="B275" t="str">
            <v>325</v>
          </cell>
          <cell r="C275" t="str">
            <v>H</v>
          </cell>
          <cell r="D275">
            <v>0</v>
          </cell>
          <cell r="E275">
            <v>467</v>
          </cell>
          <cell r="F275" t="str">
            <v>VIVA NAUGHTON (467)</v>
          </cell>
          <cell r="G275" t="str">
            <v>331.00</v>
          </cell>
          <cell r="H275" t="str">
            <v>Structures &amp; Improvements</v>
          </cell>
          <cell r="I275">
            <v>403224.93</v>
          </cell>
        </row>
        <row r="276">
          <cell r="A276" t="str">
            <v>33200; 325</v>
          </cell>
          <cell r="B276" t="str">
            <v>325</v>
          </cell>
          <cell r="C276" t="str">
            <v>H</v>
          </cell>
          <cell r="D276">
            <v>0</v>
          </cell>
          <cell r="E276">
            <v>467</v>
          </cell>
          <cell r="F276" t="str">
            <v>VIVA NAUGHTON (467)</v>
          </cell>
          <cell r="G276" t="str">
            <v>332.00</v>
          </cell>
          <cell r="H276" t="str">
            <v>Reservoirs, Dams &amp; Waterways</v>
          </cell>
          <cell r="I276">
            <v>103506.99</v>
          </cell>
        </row>
        <row r="277">
          <cell r="A277" t="str">
            <v>33300; 325</v>
          </cell>
          <cell r="B277" t="str">
            <v>325</v>
          </cell>
          <cell r="C277" t="str">
            <v>H</v>
          </cell>
          <cell r="D277">
            <v>0</v>
          </cell>
          <cell r="E277">
            <v>467</v>
          </cell>
          <cell r="F277" t="str">
            <v>VIVA NAUGHTON (467)</v>
          </cell>
          <cell r="G277" t="str">
            <v>333.00</v>
          </cell>
          <cell r="H277" t="str">
            <v>Waterwheels, Turbines &amp; Generators</v>
          </cell>
          <cell r="I277">
            <v>497437.95</v>
          </cell>
        </row>
        <row r="278">
          <cell r="A278" t="str">
            <v>33400; 325</v>
          </cell>
          <cell r="B278" t="str">
            <v>325</v>
          </cell>
          <cell r="C278" t="str">
            <v>H</v>
          </cell>
          <cell r="D278">
            <v>0</v>
          </cell>
          <cell r="E278">
            <v>467</v>
          </cell>
          <cell r="F278" t="str">
            <v>VIVA NAUGHTON (467)</v>
          </cell>
          <cell r="G278" t="str">
            <v>334.00</v>
          </cell>
          <cell r="H278" t="str">
            <v>Accessory Electric Equipment</v>
          </cell>
          <cell r="I278">
            <v>169721.82</v>
          </cell>
        </row>
        <row r="279">
          <cell r="A279" t="str">
            <v>33500; 325</v>
          </cell>
          <cell r="B279" t="str">
            <v>325</v>
          </cell>
          <cell r="C279" t="str">
            <v>H</v>
          </cell>
          <cell r="D279">
            <v>0</v>
          </cell>
          <cell r="E279">
            <v>467</v>
          </cell>
          <cell r="F279" t="str">
            <v>VIVA NAUGHTON (467)</v>
          </cell>
          <cell r="G279" t="str">
            <v>335.00</v>
          </cell>
          <cell r="H279" t="str">
            <v>Misc. Power Plant Equipment</v>
          </cell>
          <cell r="I279">
            <v>20594.259999999998</v>
          </cell>
        </row>
        <row r="280">
          <cell r="A280" t="str">
            <v xml:space="preserve">0; 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 t="str">
            <v>VIVA NAUGHTON (467) Total</v>
          </cell>
          <cell r="G280">
            <v>0</v>
          </cell>
          <cell r="H280">
            <v>0</v>
          </cell>
          <cell r="I280">
            <v>1194485.95</v>
          </cell>
        </row>
        <row r="281">
          <cell r="A281" t="str">
            <v>33100; 326</v>
          </cell>
          <cell r="B281" t="str">
            <v>326</v>
          </cell>
          <cell r="C281" t="str">
            <v>H</v>
          </cell>
          <cell r="D281">
            <v>0</v>
          </cell>
          <cell r="E281">
            <v>29000</v>
          </cell>
          <cell r="F281" t="str">
            <v>WALLOWA FALLS (29)</v>
          </cell>
          <cell r="G281" t="str">
            <v>331.00</v>
          </cell>
          <cell r="H281" t="str">
            <v>Structures &amp; Improvements</v>
          </cell>
          <cell r="I281">
            <v>112225.05</v>
          </cell>
        </row>
        <row r="282">
          <cell r="A282" t="str">
            <v>33200; 326</v>
          </cell>
          <cell r="B282" t="str">
            <v>326</v>
          </cell>
          <cell r="C282" t="str">
            <v>H</v>
          </cell>
          <cell r="D282">
            <v>0</v>
          </cell>
          <cell r="E282">
            <v>29000</v>
          </cell>
          <cell r="F282" t="str">
            <v>WALLOWA FALLS (29)</v>
          </cell>
          <cell r="G282" t="str">
            <v>332.00</v>
          </cell>
          <cell r="H282" t="str">
            <v>Reservoirs, Dams &amp; Waterways</v>
          </cell>
          <cell r="I282">
            <v>909447.61</v>
          </cell>
        </row>
        <row r="283">
          <cell r="A283" t="str">
            <v>33300; 326</v>
          </cell>
          <cell r="B283" t="str">
            <v>326</v>
          </cell>
          <cell r="C283" t="str">
            <v>H</v>
          </cell>
          <cell r="D283">
            <v>0</v>
          </cell>
          <cell r="E283">
            <v>29000</v>
          </cell>
          <cell r="F283" t="str">
            <v>WALLOWA FALLS (29)</v>
          </cell>
          <cell r="G283" t="str">
            <v>333.00</v>
          </cell>
          <cell r="H283" t="str">
            <v>Waterwheels, Turbines &amp; Generators</v>
          </cell>
          <cell r="I283">
            <v>105583.87</v>
          </cell>
        </row>
        <row r="284">
          <cell r="A284" t="str">
            <v>33400; 326</v>
          </cell>
          <cell r="B284" t="str">
            <v>326</v>
          </cell>
          <cell r="C284" t="str">
            <v>H</v>
          </cell>
          <cell r="D284">
            <v>0</v>
          </cell>
          <cell r="E284">
            <v>29000</v>
          </cell>
          <cell r="F284" t="str">
            <v>WALLOWA FALLS (29)</v>
          </cell>
          <cell r="G284" t="str">
            <v>334.00</v>
          </cell>
          <cell r="H284" t="str">
            <v>Accessory Electric Equipment</v>
          </cell>
          <cell r="I284">
            <v>1393215.15</v>
          </cell>
        </row>
        <row r="285">
          <cell r="A285" t="str">
            <v>33600; 326</v>
          </cell>
          <cell r="B285" t="str">
            <v>326</v>
          </cell>
          <cell r="C285" t="str">
            <v>H</v>
          </cell>
          <cell r="D285">
            <v>0</v>
          </cell>
          <cell r="E285">
            <v>29000</v>
          </cell>
          <cell r="F285" t="str">
            <v>WALLOWA FALLS (29)</v>
          </cell>
          <cell r="G285" t="str">
            <v>336.00</v>
          </cell>
          <cell r="H285" t="str">
            <v>Roads, Railroads &amp; Bridges</v>
          </cell>
          <cell r="I285">
            <v>310958.51</v>
          </cell>
        </row>
        <row r="286">
          <cell r="A286" t="str">
            <v xml:space="preserve">0; 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 t="str">
            <v>WALLOWA FALLS (29) Total</v>
          </cell>
          <cell r="G286">
            <v>0</v>
          </cell>
          <cell r="H286">
            <v>0</v>
          </cell>
          <cell r="I286">
            <v>2831430.1899999995</v>
          </cell>
        </row>
        <row r="287">
          <cell r="A287" t="str">
            <v>33100; 327</v>
          </cell>
          <cell r="B287" t="str">
            <v>327</v>
          </cell>
          <cell r="C287" t="str">
            <v>H</v>
          </cell>
          <cell r="D287">
            <v>0</v>
          </cell>
          <cell r="E287">
            <v>454</v>
          </cell>
          <cell r="F287" t="str">
            <v>WEBER (454)</v>
          </cell>
          <cell r="G287" t="str">
            <v>331.00</v>
          </cell>
          <cell r="H287" t="str">
            <v>Structures &amp; Improvements</v>
          </cell>
          <cell r="I287">
            <v>368302.99</v>
          </cell>
        </row>
        <row r="288">
          <cell r="A288" t="str">
            <v>33200; 327</v>
          </cell>
          <cell r="B288" t="str">
            <v>327</v>
          </cell>
          <cell r="C288" t="str">
            <v>H</v>
          </cell>
          <cell r="D288">
            <v>0</v>
          </cell>
          <cell r="E288">
            <v>454</v>
          </cell>
          <cell r="F288" t="str">
            <v>WEBER (454)</v>
          </cell>
          <cell r="G288" t="str">
            <v>332.00</v>
          </cell>
          <cell r="H288" t="str">
            <v>Reservoirs, Dams &amp; Waterways</v>
          </cell>
          <cell r="I288">
            <v>1358944.18</v>
          </cell>
        </row>
        <row r="289">
          <cell r="A289" t="str">
            <v>33300; 327</v>
          </cell>
          <cell r="B289" t="str">
            <v>327</v>
          </cell>
          <cell r="C289" t="str">
            <v>H</v>
          </cell>
          <cell r="D289">
            <v>0</v>
          </cell>
          <cell r="E289">
            <v>454</v>
          </cell>
          <cell r="F289" t="str">
            <v>WEBER (454)</v>
          </cell>
          <cell r="G289" t="str">
            <v>333.00</v>
          </cell>
          <cell r="H289" t="str">
            <v>Waterwheels, Turbines &amp; Generators</v>
          </cell>
          <cell r="I289">
            <v>904665.2</v>
          </cell>
        </row>
        <row r="290">
          <cell r="A290" t="str">
            <v>33400; 327</v>
          </cell>
          <cell r="B290" t="str">
            <v>327</v>
          </cell>
          <cell r="C290" t="str">
            <v>H</v>
          </cell>
          <cell r="D290">
            <v>0</v>
          </cell>
          <cell r="E290">
            <v>454</v>
          </cell>
          <cell r="F290" t="str">
            <v>WEBER (454)</v>
          </cell>
          <cell r="G290" t="str">
            <v>334.00</v>
          </cell>
          <cell r="H290" t="str">
            <v>Accessory Electric Equipment</v>
          </cell>
          <cell r="I290">
            <v>253737.73</v>
          </cell>
        </row>
        <row r="291">
          <cell r="A291" t="str">
            <v>33500; 327</v>
          </cell>
          <cell r="B291" t="str">
            <v>327</v>
          </cell>
          <cell r="C291" t="str">
            <v>H</v>
          </cell>
          <cell r="D291">
            <v>0</v>
          </cell>
          <cell r="E291">
            <v>454</v>
          </cell>
          <cell r="F291" t="str">
            <v>WEBER (454)</v>
          </cell>
          <cell r="G291" t="str">
            <v>335.00</v>
          </cell>
          <cell r="H291" t="str">
            <v>Misc. Power Plant Equipment</v>
          </cell>
          <cell r="I291">
            <v>22270.09</v>
          </cell>
        </row>
        <row r="292">
          <cell r="A292" t="str">
            <v>33600; 327</v>
          </cell>
          <cell r="B292" t="str">
            <v>327</v>
          </cell>
          <cell r="C292" t="str">
            <v>H</v>
          </cell>
          <cell r="D292">
            <v>0</v>
          </cell>
          <cell r="E292">
            <v>454</v>
          </cell>
          <cell r="F292" t="str">
            <v>WEBER (454)</v>
          </cell>
          <cell r="G292" t="str">
            <v>336.00</v>
          </cell>
          <cell r="H292" t="str">
            <v>Roads, Railroads &amp; Bridges</v>
          </cell>
          <cell r="I292">
            <v>39856.53</v>
          </cell>
        </row>
        <row r="293">
          <cell r="A293" t="str">
            <v xml:space="preserve">0; 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 t="str">
            <v>WEBER (454) Total</v>
          </cell>
          <cell r="G293">
            <v>0</v>
          </cell>
          <cell r="H293">
            <v>0</v>
          </cell>
          <cell r="I293">
            <v>2947776.7199999997</v>
          </cell>
        </row>
        <row r="294">
          <cell r="A294" t="str">
            <v>33020; 328</v>
          </cell>
          <cell r="B294" t="str">
            <v>328</v>
          </cell>
          <cell r="C294" t="str">
            <v>H</v>
          </cell>
          <cell r="D294">
            <v>0</v>
          </cell>
          <cell r="E294">
            <v>219000</v>
          </cell>
          <cell r="F294" t="str">
            <v>YALE (219)</v>
          </cell>
          <cell r="G294" t="str">
            <v>330.20</v>
          </cell>
          <cell r="H294" t="str">
            <v>Land Rights</v>
          </cell>
          <cell r="I294">
            <v>761579.86</v>
          </cell>
        </row>
        <row r="295">
          <cell r="A295" t="str">
            <v>33100; 328</v>
          </cell>
          <cell r="B295" t="str">
            <v>328</v>
          </cell>
          <cell r="C295" t="str">
            <v>H</v>
          </cell>
          <cell r="D295">
            <v>0</v>
          </cell>
          <cell r="E295">
            <v>219000</v>
          </cell>
          <cell r="F295" t="str">
            <v>YALE (219)</v>
          </cell>
          <cell r="G295" t="str">
            <v>331.00</v>
          </cell>
          <cell r="H295" t="str">
            <v>Structures &amp; Improvements</v>
          </cell>
          <cell r="I295">
            <v>7680924.5599999996</v>
          </cell>
        </row>
        <row r="296">
          <cell r="A296" t="str">
            <v>33200; 328</v>
          </cell>
          <cell r="B296" t="str">
            <v>328</v>
          </cell>
          <cell r="C296" t="str">
            <v>H</v>
          </cell>
          <cell r="D296">
            <v>0</v>
          </cell>
          <cell r="E296">
            <v>219000</v>
          </cell>
          <cell r="F296" t="str">
            <v>YALE (219)</v>
          </cell>
          <cell r="G296" t="str">
            <v>332.00</v>
          </cell>
          <cell r="H296" t="str">
            <v>Reservoirs, Dams &amp; Waterways</v>
          </cell>
          <cell r="I296">
            <v>27653817.170000002</v>
          </cell>
        </row>
        <row r="297">
          <cell r="A297" t="str">
            <v>33300; 328</v>
          </cell>
          <cell r="B297" t="str">
            <v>328</v>
          </cell>
          <cell r="C297" t="str">
            <v>H</v>
          </cell>
          <cell r="D297">
            <v>0</v>
          </cell>
          <cell r="E297">
            <v>219000</v>
          </cell>
          <cell r="F297" t="str">
            <v>YALE (219)</v>
          </cell>
          <cell r="G297" t="str">
            <v>333.00</v>
          </cell>
          <cell r="H297" t="str">
            <v>Waterwheels, Turbines &amp; Generators</v>
          </cell>
          <cell r="I297">
            <v>10698063.15</v>
          </cell>
        </row>
        <row r="298">
          <cell r="A298" t="str">
            <v>33400; 328</v>
          </cell>
          <cell r="B298" t="str">
            <v>328</v>
          </cell>
          <cell r="C298" t="str">
            <v>H</v>
          </cell>
          <cell r="D298">
            <v>0</v>
          </cell>
          <cell r="E298">
            <v>219000</v>
          </cell>
          <cell r="F298" t="str">
            <v>YALE (219)</v>
          </cell>
          <cell r="G298" t="str">
            <v>334.00</v>
          </cell>
          <cell r="H298" t="str">
            <v>Accessory Electric Equipment</v>
          </cell>
          <cell r="I298">
            <v>3586772.18</v>
          </cell>
        </row>
        <row r="299">
          <cell r="A299" t="str">
            <v>33500; 328</v>
          </cell>
          <cell r="B299" t="str">
            <v>328</v>
          </cell>
          <cell r="C299" t="str">
            <v>H</v>
          </cell>
          <cell r="D299">
            <v>0</v>
          </cell>
          <cell r="E299">
            <v>219000</v>
          </cell>
          <cell r="F299" t="str">
            <v>YALE (219)</v>
          </cell>
          <cell r="G299" t="str">
            <v>335.00</v>
          </cell>
          <cell r="H299" t="str">
            <v>Misc. Power Plant Equipment</v>
          </cell>
          <cell r="I299">
            <v>546858.96</v>
          </cell>
        </row>
        <row r="300">
          <cell r="A300" t="str">
            <v>33600; 328</v>
          </cell>
          <cell r="B300" t="str">
            <v>328</v>
          </cell>
          <cell r="C300" t="str">
            <v>H</v>
          </cell>
          <cell r="D300">
            <v>0</v>
          </cell>
          <cell r="E300">
            <v>219000</v>
          </cell>
          <cell r="F300" t="str">
            <v>YALE (219)</v>
          </cell>
          <cell r="G300" t="str">
            <v>336.00</v>
          </cell>
          <cell r="H300" t="str">
            <v>Roads, Railroads &amp; Bridges</v>
          </cell>
          <cell r="I300">
            <v>1439462.47</v>
          </cell>
        </row>
        <row r="301">
          <cell r="A301" t="str">
            <v xml:space="preserve">0; 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YALE (219) Total</v>
          </cell>
          <cell r="G301">
            <v>0</v>
          </cell>
          <cell r="H301">
            <v>0</v>
          </cell>
          <cell r="I301">
            <v>52367478.350000001</v>
          </cell>
        </row>
        <row r="302">
          <cell r="A302" t="str">
            <v xml:space="preserve">0; </v>
          </cell>
          <cell r="B302">
            <v>0</v>
          </cell>
          <cell r="C302" t="str">
            <v>H Total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697877989.23999989</v>
          </cell>
        </row>
        <row r="303">
          <cell r="A303" t="str">
            <v>34100; 401</v>
          </cell>
          <cell r="B303" t="str">
            <v>401</v>
          </cell>
          <cell r="C303" t="str">
            <v>O</v>
          </cell>
          <cell r="D303">
            <v>0</v>
          </cell>
          <cell r="E303">
            <v>203300</v>
          </cell>
          <cell r="F303" t="str">
            <v>CHEHALIS CCCT PLANT</v>
          </cell>
          <cell r="G303" t="str">
            <v>341.00</v>
          </cell>
          <cell r="H303" t="str">
            <v>Structures &amp; Improvements</v>
          </cell>
          <cell r="I303">
            <v>23264895.84</v>
          </cell>
        </row>
        <row r="304">
          <cell r="A304" t="str">
            <v>34200; 401</v>
          </cell>
          <cell r="B304" t="str">
            <v>401</v>
          </cell>
          <cell r="C304" t="str">
            <v>O</v>
          </cell>
          <cell r="D304">
            <v>0</v>
          </cell>
          <cell r="E304">
            <v>203300</v>
          </cell>
          <cell r="F304" t="str">
            <v>CHEHALIS CCCT PLANT</v>
          </cell>
          <cell r="G304" t="str">
            <v>342.00</v>
          </cell>
          <cell r="H304" t="str">
            <v>Fuel Holders, Prod. &amp; Access.</v>
          </cell>
          <cell r="I304">
            <v>1597345.52</v>
          </cell>
        </row>
        <row r="305">
          <cell r="A305" t="str">
            <v>34300; 401</v>
          </cell>
          <cell r="B305" t="str">
            <v>401</v>
          </cell>
          <cell r="C305" t="str">
            <v>O</v>
          </cell>
          <cell r="D305">
            <v>0</v>
          </cell>
          <cell r="E305">
            <v>203300</v>
          </cell>
          <cell r="F305" t="str">
            <v>CHEHALIS CCCT PLANT</v>
          </cell>
          <cell r="G305" t="str">
            <v>343.00</v>
          </cell>
          <cell r="H305" t="str">
            <v>Prime Movers</v>
          </cell>
          <cell r="I305">
            <v>191561490.22</v>
          </cell>
        </row>
        <row r="306">
          <cell r="A306" t="str">
            <v>34400; 401</v>
          </cell>
          <cell r="B306" t="str">
            <v>401</v>
          </cell>
          <cell r="C306" t="str">
            <v>O</v>
          </cell>
          <cell r="D306">
            <v>0</v>
          </cell>
          <cell r="E306">
            <v>203300</v>
          </cell>
          <cell r="F306" t="str">
            <v>CHEHALIS CCCT PLANT</v>
          </cell>
          <cell r="G306" t="str">
            <v>344.00</v>
          </cell>
          <cell r="H306" t="str">
            <v>Generators</v>
          </cell>
          <cell r="I306">
            <v>82787184.680000007</v>
          </cell>
        </row>
        <row r="307">
          <cell r="A307" t="str">
            <v>34500; 401</v>
          </cell>
          <cell r="B307" t="str">
            <v>401</v>
          </cell>
          <cell r="C307" t="str">
            <v>O</v>
          </cell>
          <cell r="D307">
            <v>0</v>
          </cell>
          <cell r="E307">
            <v>203300</v>
          </cell>
          <cell r="F307" t="str">
            <v>CHEHALIS CCCT PLANT</v>
          </cell>
          <cell r="G307" t="str">
            <v>345.00</v>
          </cell>
          <cell r="H307" t="str">
            <v>Accessory Electric Equipment</v>
          </cell>
          <cell r="I307">
            <v>39232856.310000002</v>
          </cell>
        </row>
        <row r="308">
          <cell r="A308" t="str">
            <v>34600; 401</v>
          </cell>
          <cell r="B308" t="str">
            <v>401</v>
          </cell>
          <cell r="C308" t="str">
            <v>O</v>
          </cell>
          <cell r="D308">
            <v>0</v>
          </cell>
          <cell r="E308">
            <v>203300</v>
          </cell>
          <cell r="F308" t="str">
            <v>CHEHALIS CCCT PLANT</v>
          </cell>
          <cell r="G308" t="str">
            <v>346.00</v>
          </cell>
          <cell r="H308" t="str">
            <v>Misc. Power Plant Equipment</v>
          </cell>
          <cell r="I308">
            <v>3239885.55</v>
          </cell>
        </row>
        <row r="309">
          <cell r="A309" t="str">
            <v xml:space="preserve">0; 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CHEHALIS CCCT PLANT Total</v>
          </cell>
          <cell r="G309">
            <v>0</v>
          </cell>
          <cell r="H309">
            <v>0</v>
          </cell>
          <cell r="I309">
            <v>341683658.12</v>
          </cell>
        </row>
        <row r="310">
          <cell r="A310" t="str">
            <v>34100; 402</v>
          </cell>
          <cell r="B310" t="str">
            <v>402</v>
          </cell>
          <cell r="C310" t="str">
            <v>O</v>
          </cell>
          <cell r="D310">
            <v>0</v>
          </cell>
          <cell r="E310">
            <v>310318</v>
          </cell>
          <cell r="F310" t="str">
            <v>CURRANT CREEK CCCT PLANT</v>
          </cell>
          <cell r="G310" t="str">
            <v>341.00</v>
          </cell>
          <cell r="H310" t="str">
            <v>Structures &amp; Improvements</v>
          </cell>
          <cell r="I310">
            <v>44110651.130000003</v>
          </cell>
        </row>
        <row r="311">
          <cell r="A311" t="str">
            <v>34200; 402</v>
          </cell>
          <cell r="B311" t="str">
            <v>402</v>
          </cell>
          <cell r="C311" t="str">
            <v>O</v>
          </cell>
          <cell r="D311">
            <v>0</v>
          </cell>
          <cell r="E311">
            <v>310318</v>
          </cell>
          <cell r="F311" t="str">
            <v>CURRANT CREEK CCCT PLANT</v>
          </cell>
          <cell r="G311" t="str">
            <v>342.00</v>
          </cell>
          <cell r="H311" t="str">
            <v>Fuel Holders, Prod. &amp; Access.</v>
          </cell>
          <cell r="I311">
            <v>3299735.22</v>
          </cell>
        </row>
        <row r="312">
          <cell r="A312" t="str">
            <v>34300; 402</v>
          </cell>
          <cell r="B312" t="str">
            <v>402</v>
          </cell>
          <cell r="C312" t="str">
            <v>O</v>
          </cell>
          <cell r="D312">
            <v>0</v>
          </cell>
          <cell r="E312">
            <v>310318</v>
          </cell>
          <cell r="F312" t="str">
            <v>CURRANT CREEK CCCT PLANT</v>
          </cell>
          <cell r="G312" t="str">
            <v>343.00</v>
          </cell>
          <cell r="H312" t="str">
            <v>Prime Movers</v>
          </cell>
          <cell r="I312">
            <v>183388912.16999999</v>
          </cell>
        </row>
        <row r="313">
          <cell r="A313" t="str">
            <v>34400; 402</v>
          </cell>
          <cell r="B313" t="str">
            <v>402</v>
          </cell>
          <cell r="C313" t="str">
            <v>O</v>
          </cell>
          <cell r="D313">
            <v>0</v>
          </cell>
          <cell r="E313">
            <v>310318</v>
          </cell>
          <cell r="F313" t="str">
            <v>CURRANT CREEK CCCT PLANT</v>
          </cell>
          <cell r="G313" t="str">
            <v>344.00</v>
          </cell>
          <cell r="H313" t="str">
            <v>Generators</v>
          </cell>
          <cell r="I313">
            <v>75958925.689999998</v>
          </cell>
        </row>
        <row r="314">
          <cell r="A314" t="str">
            <v>34500; 402</v>
          </cell>
          <cell r="B314" t="str">
            <v>402</v>
          </cell>
          <cell r="C314" t="str">
            <v>O</v>
          </cell>
          <cell r="D314">
            <v>0</v>
          </cell>
          <cell r="E314">
            <v>310318</v>
          </cell>
          <cell r="F314" t="str">
            <v>CURRANT CREEK CCCT PLANT</v>
          </cell>
          <cell r="G314" t="str">
            <v>345.00</v>
          </cell>
          <cell r="H314" t="str">
            <v>Accessory Electric Equipment</v>
          </cell>
          <cell r="I314">
            <v>42401824.549999997</v>
          </cell>
        </row>
        <row r="315">
          <cell r="A315" t="str">
            <v>34600; 402</v>
          </cell>
          <cell r="B315" t="str">
            <v>402</v>
          </cell>
          <cell r="C315" t="str">
            <v>O</v>
          </cell>
          <cell r="D315">
            <v>0</v>
          </cell>
          <cell r="E315">
            <v>310318</v>
          </cell>
          <cell r="F315" t="str">
            <v>CURRANT CREEK CCCT PLANT</v>
          </cell>
          <cell r="G315" t="str">
            <v>346.00</v>
          </cell>
          <cell r="H315" t="str">
            <v>Misc. Power Plant Equipment</v>
          </cell>
          <cell r="I315">
            <v>2969761.75</v>
          </cell>
        </row>
        <row r="316">
          <cell r="A316" t="str">
            <v xml:space="preserve">0; 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 t="str">
            <v>CURRANT CREEK CCCT PLANT Total</v>
          </cell>
          <cell r="G316">
            <v>0</v>
          </cell>
          <cell r="H316">
            <v>0</v>
          </cell>
          <cell r="I316">
            <v>352129810.50999999</v>
          </cell>
        </row>
        <row r="317">
          <cell r="A317" t="str">
            <v>34100; 403</v>
          </cell>
          <cell r="B317" t="str">
            <v>403</v>
          </cell>
          <cell r="C317" t="str">
            <v>O</v>
          </cell>
          <cell r="D317">
            <v>0</v>
          </cell>
          <cell r="E317">
            <v>129500</v>
          </cell>
          <cell r="F317" t="str">
            <v>HERMISTON CCCT PLANT</v>
          </cell>
          <cell r="G317" t="str">
            <v>341.00</v>
          </cell>
          <cell r="H317" t="str">
            <v>Structures &amp; Improvements</v>
          </cell>
          <cell r="I317">
            <v>12844996.02</v>
          </cell>
        </row>
        <row r="318">
          <cell r="A318" t="str">
            <v>34200; 403</v>
          </cell>
          <cell r="B318" t="str">
            <v>403</v>
          </cell>
          <cell r="C318" t="str">
            <v>O</v>
          </cell>
          <cell r="D318">
            <v>0</v>
          </cell>
          <cell r="E318">
            <v>129500</v>
          </cell>
          <cell r="F318" t="str">
            <v>HERMISTON CCCT PLANT</v>
          </cell>
          <cell r="G318" t="str">
            <v>342.00</v>
          </cell>
          <cell r="H318" t="str">
            <v>Fuel Holders, Prod. &amp; Access.</v>
          </cell>
          <cell r="I318">
            <v>25321.62</v>
          </cell>
        </row>
        <row r="319">
          <cell r="A319" t="str">
            <v>34300; 403</v>
          </cell>
          <cell r="B319" t="str">
            <v>403</v>
          </cell>
          <cell r="C319" t="str">
            <v>O</v>
          </cell>
          <cell r="D319">
            <v>0</v>
          </cell>
          <cell r="E319">
            <v>129500</v>
          </cell>
          <cell r="F319" t="str">
            <v>HERMISTON CCCT PLANT</v>
          </cell>
          <cell r="G319" t="str">
            <v>343.00</v>
          </cell>
          <cell r="H319" t="str">
            <v>Prime Movers</v>
          </cell>
          <cell r="I319">
            <v>107253896.88</v>
          </cell>
        </row>
        <row r="320">
          <cell r="A320" t="str">
            <v>34400; 403</v>
          </cell>
          <cell r="B320" t="str">
            <v>403</v>
          </cell>
          <cell r="C320" t="str">
            <v>O</v>
          </cell>
          <cell r="D320">
            <v>0</v>
          </cell>
          <cell r="E320">
            <v>129500</v>
          </cell>
          <cell r="F320" t="str">
            <v>HERMISTON CCCT PLANT</v>
          </cell>
          <cell r="G320" t="str">
            <v>344.00</v>
          </cell>
          <cell r="H320" t="str">
            <v>Generators</v>
          </cell>
          <cell r="I320">
            <v>40074379.619999997</v>
          </cell>
        </row>
        <row r="321">
          <cell r="A321" t="str">
            <v>34500; 403</v>
          </cell>
          <cell r="B321" t="str">
            <v>403</v>
          </cell>
          <cell r="C321" t="str">
            <v>O</v>
          </cell>
          <cell r="D321">
            <v>0</v>
          </cell>
          <cell r="E321">
            <v>129500</v>
          </cell>
          <cell r="F321" t="str">
            <v>HERMISTON CCCT PLANT</v>
          </cell>
          <cell r="G321" t="str">
            <v>345.00</v>
          </cell>
          <cell r="H321" t="str">
            <v>Accessory Electric Equipment</v>
          </cell>
          <cell r="I321">
            <v>9115252.9600000009</v>
          </cell>
        </row>
        <row r="322">
          <cell r="A322" t="str">
            <v>34600; 403</v>
          </cell>
          <cell r="B322" t="str">
            <v>403</v>
          </cell>
          <cell r="C322" t="str">
            <v>O</v>
          </cell>
          <cell r="D322">
            <v>0</v>
          </cell>
          <cell r="E322">
            <v>129500</v>
          </cell>
          <cell r="F322" t="str">
            <v>HERMISTON CCCT PLANT</v>
          </cell>
          <cell r="G322" t="str">
            <v>346.00</v>
          </cell>
          <cell r="H322" t="str">
            <v>Misc. Power Plant Equipment</v>
          </cell>
          <cell r="I322">
            <v>497343.1</v>
          </cell>
        </row>
        <row r="323">
          <cell r="A323" t="str">
            <v xml:space="preserve">0; 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 t="str">
            <v>HERMISTON CCCT PLANT Total</v>
          </cell>
          <cell r="G323">
            <v>0</v>
          </cell>
          <cell r="H323">
            <v>0</v>
          </cell>
          <cell r="I323">
            <v>169811190.19999999</v>
          </cell>
        </row>
        <row r="324">
          <cell r="A324" t="str">
            <v>34100; 404</v>
          </cell>
          <cell r="B324" t="str">
            <v>404</v>
          </cell>
          <cell r="C324" t="str">
            <v>O</v>
          </cell>
          <cell r="D324">
            <v>0</v>
          </cell>
          <cell r="E324">
            <v>225228</v>
          </cell>
          <cell r="F324" t="str">
            <v>LAKESIDE CCCT PLANT</v>
          </cell>
          <cell r="G324" t="str">
            <v>341.00</v>
          </cell>
          <cell r="H324" t="str">
            <v>Structures &amp; Improvements</v>
          </cell>
          <cell r="I324">
            <v>27840392.370000001</v>
          </cell>
        </row>
        <row r="325">
          <cell r="A325" t="str">
            <v>34200; 404</v>
          </cell>
          <cell r="B325" t="str">
            <v>404</v>
          </cell>
          <cell r="C325" t="str">
            <v>O</v>
          </cell>
          <cell r="D325">
            <v>0</v>
          </cell>
          <cell r="E325">
            <v>225228</v>
          </cell>
          <cell r="F325" t="str">
            <v>LAKESIDE CCCT PLANT</v>
          </cell>
          <cell r="G325" t="str">
            <v>342.00</v>
          </cell>
          <cell r="H325" t="str">
            <v>Fuel Holders, Prod. &amp; Access.</v>
          </cell>
          <cell r="I325">
            <v>3502124</v>
          </cell>
        </row>
        <row r="326">
          <cell r="A326" t="str">
            <v>34300; 404</v>
          </cell>
          <cell r="B326" t="str">
            <v>404</v>
          </cell>
          <cell r="C326" t="str">
            <v>O</v>
          </cell>
          <cell r="D326">
            <v>0</v>
          </cell>
          <cell r="E326">
            <v>225228</v>
          </cell>
          <cell r="F326" t="str">
            <v>LAKESIDE CCCT PLANT</v>
          </cell>
          <cell r="G326" t="str">
            <v>343.00</v>
          </cell>
          <cell r="H326" t="str">
            <v>Prime Movers</v>
          </cell>
          <cell r="I326">
            <v>178617105.44</v>
          </cell>
        </row>
        <row r="327">
          <cell r="A327" t="str">
            <v>34400; 404</v>
          </cell>
          <cell r="B327" t="str">
            <v>404</v>
          </cell>
          <cell r="C327" t="str">
            <v>O</v>
          </cell>
          <cell r="D327">
            <v>0</v>
          </cell>
          <cell r="E327">
            <v>225228</v>
          </cell>
          <cell r="F327" t="str">
            <v>LAKESIDE CCCT PLANT</v>
          </cell>
          <cell r="G327" t="str">
            <v>344.00</v>
          </cell>
          <cell r="H327" t="str">
            <v>Generators</v>
          </cell>
          <cell r="I327">
            <v>82025855.989999995</v>
          </cell>
        </row>
        <row r="328">
          <cell r="A328" t="str">
            <v>34500; 404</v>
          </cell>
          <cell r="B328" t="str">
            <v>404</v>
          </cell>
          <cell r="C328" t="str">
            <v>O</v>
          </cell>
          <cell r="D328">
            <v>0</v>
          </cell>
          <cell r="E328">
            <v>225228</v>
          </cell>
          <cell r="F328" t="str">
            <v>LAKESIDE CCCT PLANT</v>
          </cell>
          <cell r="G328" t="str">
            <v>345.00</v>
          </cell>
          <cell r="H328" t="str">
            <v>Accessory Electric Equipment</v>
          </cell>
          <cell r="I328">
            <v>44396410.020000003</v>
          </cell>
        </row>
        <row r="329">
          <cell r="A329" t="str">
            <v>34600; 404</v>
          </cell>
          <cell r="B329" t="str">
            <v>404</v>
          </cell>
          <cell r="C329" t="str">
            <v>O</v>
          </cell>
          <cell r="D329">
            <v>0</v>
          </cell>
          <cell r="E329">
            <v>225228</v>
          </cell>
          <cell r="F329" t="str">
            <v>LAKESIDE CCCT PLANT</v>
          </cell>
          <cell r="G329" t="str">
            <v>346.00</v>
          </cell>
          <cell r="H329" t="str">
            <v>Misc. Power Plant Equipment</v>
          </cell>
          <cell r="I329">
            <v>3151909.27</v>
          </cell>
        </row>
        <row r="330">
          <cell r="A330" t="str">
            <v xml:space="preserve">0; 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 t="str">
            <v>LAKESIDE CCCT PLANT Total</v>
          </cell>
          <cell r="G330">
            <v>0</v>
          </cell>
          <cell r="H330">
            <v>0</v>
          </cell>
          <cell r="I330">
            <v>339533797.08999997</v>
          </cell>
        </row>
        <row r="331">
          <cell r="A331" t="str">
            <v>34100; 501</v>
          </cell>
          <cell r="B331" t="str">
            <v>501</v>
          </cell>
          <cell r="C331" t="str">
            <v>O</v>
          </cell>
          <cell r="D331">
            <v>0</v>
          </cell>
          <cell r="E331">
            <v>264267</v>
          </cell>
          <cell r="F331" t="str">
            <v>GADSBY CT PLANT - PEAKING UNITS 4-6</v>
          </cell>
          <cell r="G331" t="str">
            <v>341.00</v>
          </cell>
          <cell r="H331" t="str">
            <v>Structures &amp; Improvements</v>
          </cell>
          <cell r="I331">
            <v>4240304.49</v>
          </cell>
        </row>
        <row r="332">
          <cell r="A332" t="str">
            <v>34200; 501</v>
          </cell>
          <cell r="B332" t="str">
            <v>501</v>
          </cell>
          <cell r="C332" t="str">
            <v>O</v>
          </cell>
          <cell r="D332">
            <v>0</v>
          </cell>
          <cell r="E332">
            <v>264267</v>
          </cell>
          <cell r="F332" t="str">
            <v>GADSBY CT PLANT - PEAKING UNITS 4-6</v>
          </cell>
          <cell r="G332" t="str">
            <v>342.00</v>
          </cell>
          <cell r="H332" t="str">
            <v>Fuel Holders, Prod. &amp; Access.</v>
          </cell>
          <cell r="I332">
            <v>2284125.7599999998</v>
          </cell>
        </row>
        <row r="333">
          <cell r="A333" t="str">
            <v>34300; 501</v>
          </cell>
          <cell r="B333" t="str">
            <v>501</v>
          </cell>
          <cell r="C333" t="str">
            <v>O</v>
          </cell>
          <cell r="D333">
            <v>0</v>
          </cell>
          <cell r="E333">
            <v>264267</v>
          </cell>
          <cell r="F333" t="str">
            <v>GADSBY CT PLANT - PEAKING UNITS 4-6</v>
          </cell>
          <cell r="G333" t="str">
            <v>343.00</v>
          </cell>
          <cell r="H333" t="str">
            <v>Prime Movers</v>
          </cell>
          <cell r="I333">
            <v>56436132.039999999</v>
          </cell>
        </row>
        <row r="334">
          <cell r="A334" t="str">
            <v>34400; 501</v>
          </cell>
          <cell r="B334" t="str">
            <v>501</v>
          </cell>
          <cell r="C334" t="str">
            <v>O</v>
          </cell>
          <cell r="D334">
            <v>0</v>
          </cell>
          <cell r="E334">
            <v>264267</v>
          </cell>
          <cell r="F334" t="str">
            <v>GADSBY CT PLANT - PEAKING UNITS 4-6</v>
          </cell>
          <cell r="G334" t="str">
            <v>344.00</v>
          </cell>
          <cell r="H334" t="str">
            <v>Generators</v>
          </cell>
          <cell r="I334">
            <v>16059493.890000001</v>
          </cell>
        </row>
        <row r="335">
          <cell r="A335" t="str">
            <v>34500; 501</v>
          </cell>
          <cell r="B335" t="str">
            <v>501</v>
          </cell>
          <cell r="C335" t="str">
            <v>O</v>
          </cell>
          <cell r="D335">
            <v>0</v>
          </cell>
          <cell r="E335">
            <v>264267</v>
          </cell>
          <cell r="F335" t="str">
            <v>GADSBY CT PLANT - PEAKING UNITS 4-6</v>
          </cell>
          <cell r="G335" t="str">
            <v>345.00</v>
          </cell>
          <cell r="H335" t="str">
            <v>Accessory Electric Equipment</v>
          </cell>
          <cell r="I335">
            <v>2919648.88</v>
          </cell>
        </row>
        <row r="336">
          <cell r="A336" t="str">
            <v xml:space="preserve">0; 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 t="str">
            <v>GADSBY CT PLANT - PEAKING UNITS 4-6 Total</v>
          </cell>
          <cell r="G336">
            <v>0</v>
          </cell>
          <cell r="H336">
            <v>0</v>
          </cell>
          <cell r="I336">
            <v>81939705.060000002</v>
          </cell>
        </row>
        <row r="337">
          <cell r="A337" t="str">
            <v>34100; 502</v>
          </cell>
          <cell r="B337" t="str">
            <v>502</v>
          </cell>
          <cell r="C337" t="str">
            <v>O</v>
          </cell>
          <cell r="D337">
            <v>0</v>
          </cell>
          <cell r="E337">
            <v>475</v>
          </cell>
          <cell r="F337" t="str">
            <v>LITTLE MOUNTAIN</v>
          </cell>
          <cell r="G337" t="str">
            <v>341.00</v>
          </cell>
          <cell r="H337" t="str">
            <v>Structures &amp; Improvements</v>
          </cell>
          <cell r="I337">
            <v>337027.88</v>
          </cell>
        </row>
        <row r="338">
          <cell r="A338" t="str">
            <v>34300; 502</v>
          </cell>
          <cell r="B338" t="str">
            <v>502</v>
          </cell>
          <cell r="C338" t="str">
            <v>O</v>
          </cell>
          <cell r="D338">
            <v>0</v>
          </cell>
          <cell r="E338">
            <v>475</v>
          </cell>
          <cell r="F338" t="str">
            <v>LITTLE MOUNTAIN</v>
          </cell>
          <cell r="G338" t="str">
            <v>343.00</v>
          </cell>
          <cell r="H338" t="str">
            <v>Prime Movers</v>
          </cell>
          <cell r="I338">
            <v>1167092.49</v>
          </cell>
        </row>
        <row r="339">
          <cell r="A339" t="str">
            <v>34500; 502</v>
          </cell>
          <cell r="B339" t="str">
            <v>502</v>
          </cell>
          <cell r="C339" t="str">
            <v>O</v>
          </cell>
          <cell r="D339">
            <v>0</v>
          </cell>
          <cell r="E339">
            <v>475</v>
          </cell>
          <cell r="F339" t="str">
            <v>LITTLE MOUNTAIN</v>
          </cell>
          <cell r="G339" t="str">
            <v>345.00</v>
          </cell>
          <cell r="H339" t="str">
            <v>Accessory Electric Equipment</v>
          </cell>
          <cell r="I339">
            <v>215728.34</v>
          </cell>
        </row>
        <row r="340">
          <cell r="A340" t="str">
            <v>34600; 502</v>
          </cell>
          <cell r="B340" t="str">
            <v>502</v>
          </cell>
          <cell r="C340" t="str">
            <v>O</v>
          </cell>
          <cell r="D340">
            <v>0</v>
          </cell>
          <cell r="E340">
            <v>475</v>
          </cell>
          <cell r="F340" t="str">
            <v>LITTLE MOUNTAIN</v>
          </cell>
          <cell r="G340" t="str">
            <v>346.00</v>
          </cell>
          <cell r="H340" t="str">
            <v>Misc. Power Plant Equipment</v>
          </cell>
          <cell r="I340">
            <v>11813.11</v>
          </cell>
        </row>
        <row r="341">
          <cell r="A341" t="str">
            <v xml:space="preserve">0; 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 t="str">
            <v>LITTLE MOUNTAIN Total</v>
          </cell>
          <cell r="G341">
            <v>0</v>
          </cell>
          <cell r="H341">
            <v>0</v>
          </cell>
          <cell r="I341">
            <v>1731661.8200000003</v>
          </cell>
        </row>
        <row r="342">
          <cell r="A342" t="str">
            <v xml:space="preserve">34100; </v>
          </cell>
          <cell r="B342">
            <v>0</v>
          </cell>
          <cell r="C342" t="str">
            <v>O</v>
          </cell>
          <cell r="D342">
            <v>0</v>
          </cell>
          <cell r="E342">
            <v>0</v>
          </cell>
          <cell r="F342" t="str">
            <v>WIND PLANTS</v>
          </cell>
          <cell r="G342" t="str">
            <v>341.00</v>
          </cell>
          <cell r="H342" t="str">
            <v>Structures &amp; Improvements</v>
          </cell>
          <cell r="I342">
            <v>51432045.659999996</v>
          </cell>
        </row>
        <row r="343">
          <cell r="A343" t="str">
            <v xml:space="preserve">34300; </v>
          </cell>
          <cell r="B343">
            <v>0</v>
          </cell>
          <cell r="C343" t="str">
            <v>O</v>
          </cell>
          <cell r="D343">
            <v>0</v>
          </cell>
          <cell r="E343">
            <v>0</v>
          </cell>
          <cell r="F343" t="str">
            <v>WIND PLANTS</v>
          </cell>
          <cell r="G343" t="str">
            <v>343.00</v>
          </cell>
          <cell r="H343" t="str">
            <v>Prime Movers</v>
          </cell>
          <cell r="I343">
            <v>1778733909.5699997</v>
          </cell>
        </row>
        <row r="344">
          <cell r="A344" t="str">
            <v xml:space="preserve">34400; </v>
          </cell>
          <cell r="B344">
            <v>0</v>
          </cell>
          <cell r="C344" t="str">
            <v>O</v>
          </cell>
          <cell r="D344">
            <v>0</v>
          </cell>
          <cell r="E344">
            <v>0</v>
          </cell>
          <cell r="F344" t="str">
            <v>WIND PLANTS</v>
          </cell>
          <cell r="G344" t="str">
            <v>344.00</v>
          </cell>
          <cell r="H344" t="str">
            <v>Generators</v>
          </cell>
          <cell r="I344">
            <v>53585152.979999989</v>
          </cell>
        </row>
        <row r="345">
          <cell r="A345" t="str">
            <v xml:space="preserve">34500; </v>
          </cell>
          <cell r="B345">
            <v>0</v>
          </cell>
          <cell r="C345" t="str">
            <v>O</v>
          </cell>
          <cell r="D345">
            <v>0</v>
          </cell>
          <cell r="E345">
            <v>0</v>
          </cell>
          <cell r="F345" t="str">
            <v>WIND PLANTS</v>
          </cell>
          <cell r="G345" t="str">
            <v>345.00</v>
          </cell>
          <cell r="H345" t="str">
            <v>Accessory Electric Equipment</v>
          </cell>
          <cell r="I345">
            <v>110961500.02</v>
          </cell>
        </row>
        <row r="346">
          <cell r="A346" t="str">
            <v xml:space="preserve">34600; </v>
          </cell>
          <cell r="B346">
            <v>0</v>
          </cell>
          <cell r="C346" t="str">
            <v>O</v>
          </cell>
          <cell r="D346">
            <v>0</v>
          </cell>
          <cell r="E346">
            <v>0</v>
          </cell>
          <cell r="F346" t="str">
            <v>WIND PLANTS</v>
          </cell>
          <cell r="G346" t="str">
            <v>346.00</v>
          </cell>
          <cell r="H346" t="str">
            <v>Misc. Power Plant Equipment</v>
          </cell>
          <cell r="I346">
            <v>2526224.19</v>
          </cell>
        </row>
        <row r="347">
          <cell r="A347" t="str">
            <v xml:space="preserve">0; 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WIND PLANTS Total</v>
          </cell>
          <cell r="G347">
            <v>0</v>
          </cell>
          <cell r="H347">
            <v>0</v>
          </cell>
          <cell r="I347">
            <v>1997238832.4199998</v>
          </cell>
        </row>
        <row r="348">
          <cell r="A348" t="str">
            <v>34400; 801</v>
          </cell>
          <cell r="B348" t="str">
            <v>801</v>
          </cell>
          <cell r="C348" t="str">
            <v>O</v>
          </cell>
          <cell r="D348">
            <v>0</v>
          </cell>
          <cell r="E348">
            <v>235</v>
          </cell>
          <cell r="F348" t="str">
            <v>EAST SIDE MOBILE GENERATION EQUIP</v>
          </cell>
          <cell r="G348" t="str">
            <v>344.00</v>
          </cell>
          <cell r="H348" t="str">
            <v>Generators</v>
          </cell>
          <cell r="I348">
            <v>839680.12</v>
          </cell>
        </row>
        <row r="349">
          <cell r="A349" t="str">
            <v xml:space="preserve">0; 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EAST SIDE MOBILE GENERATION EQUIP Total</v>
          </cell>
          <cell r="G349">
            <v>0</v>
          </cell>
          <cell r="H349">
            <v>0</v>
          </cell>
          <cell r="I349">
            <v>839680.12</v>
          </cell>
        </row>
        <row r="350">
          <cell r="A350" t="str">
            <v>34400; 802</v>
          </cell>
          <cell r="B350" t="str">
            <v>802</v>
          </cell>
          <cell r="C350" t="str">
            <v>O</v>
          </cell>
          <cell r="D350">
            <v>0</v>
          </cell>
          <cell r="E350">
            <v>122350</v>
          </cell>
          <cell r="F350" t="str">
            <v>WEST SIDE MOBILE GENERATION EQUIP</v>
          </cell>
          <cell r="G350" t="str">
            <v>344.00</v>
          </cell>
          <cell r="H350" t="str">
            <v>Generators</v>
          </cell>
          <cell r="I350">
            <v>849226.01</v>
          </cell>
        </row>
        <row r="351">
          <cell r="A351" t="str">
            <v xml:space="preserve">0; 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 t="str">
            <v>WEST SIDE MOBILE GENERATION EQUIP Total</v>
          </cell>
          <cell r="G351">
            <v>0</v>
          </cell>
          <cell r="H351">
            <v>0</v>
          </cell>
          <cell r="I351">
            <v>849226.01</v>
          </cell>
        </row>
        <row r="352">
          <cell r="A352" t="str">
            <v>34400; 702</v>
          </cell>
          <cell r="B352" t="str">
            <v>702</v>
          </cell>
          <cell r="C352" t="str">
            <v>O</v>
          </cell>
          <cell r="D352">
            <v>0</v>
          </cell>
          <cell r="E352">
            <v>15058</v>
          </cell>
          <cell r="F352" t="str">
            <v>Solar Generation - Utah</v>
          </cell>
          <cell r="G352" t="str">
            <v>344.00</v>
          </cell>
          <cell r="H352" t="str">
            <v>Generators</v>
          </cell>
          <cell r="I352">
            <v>36389.01</v>
          </cell>
        </row>
        <row r="353">
          <cell r="A353" t="str">
            <v xml:space="preserve">0; 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 t="str">
            <v>Solar Generation - Utah Total</v>
          </cell>
          <cell r="G353">
            <v>0</v>
          </cell>
          <cell r="H353">
            <v>0</v>
          </cell>
          <cell r="I353">
            <v>36389.01</v>
          </cell>
        </row>
        <row r="354">
          <cell r="A354" t="str">
            <v>34400; 704</v>
          </cell>
          <cell r="B354" t="str">
            <v>704</v>
          </cell>
          <cell r="C354" t="str">
            <v>O</v>
          </cell>
          <cell r="D354">
            <v>0</v>
          </cell>
          <cell r="E354">
            <v>119850</v>
          </cell>
          <cell r="F354" t="str">
            <v>Solar Generation - Oregon</v>
          </cell>
          <cell r="G354" t="str">
            <v>344.00</v>
          </cell>
          <cell r="H354" t="str">
            <v>Generators</v>
          </cell>
          <cell r="I354">
            <v>56321.97</v>
          </cell>
        </row>
        <row r="355">
          <cell r="A355" t="str">
            <v xml:space="preserve">0; 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Solar Generation - Oregon Total</v>
          </cell>
          <cell r="G355">
            <v>0</v>
          </cell>
          <cell r="H355">
            <v>0</v>
          </cell>
          <cell r="I355">
            <v>56321.97</v>
          </cell>
        </row>
        <row r="356">
          <cell r="A356" t="str">
            <v>34400; 703</v>
          </cell>
          <cell r="B356" t="str">
            <v>703</v>
          </cell>
          <cell r="C356" t="str">
            <v>O</v>
          </cell>
          <cell r="D356">
            <v>0</v>
          </cell>
          <cell r="E356">
            <v>525000</v>
          </cell>
          <cell r="F356" t="str">
            <v>Solar Generation - Wyoming</v>
          </cell>
          <cell r="G356" t="str">
            <v>344.00</v>
          </cell>
          <cell r="H356" t="str">
            <v>Generators</v>
          </cell>
          <cell r="I356">
            <v>55086.78</v>
          </cell>
        </row>
        <row r="357">
          <cell r="A357" t="str">
            <v xml:space="preserve">0; 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Solar Generation - Wyoming Total</v>
          </cell>
          <cell r="G357">
            <v>0</v>
          </cell>
          <cell r="H357">
            <v>0</v>
          </cell>
          <cell r="I357">
            <v>55086.78</v>
          </cell>
        </row>
        <row r="358">
          <cell r="A358" t="str">
            <v>34400; 701</v>
          </cell>
          <cell r="B358" t="str">
            <v>701</v>
          </cell>
          <cell r="C358" t="str">
            <v>O</v>
          </cell>
          <cell r="D358">
            <v>0</v>
          </cell>
          <cell r="E358">
            <v>502001</v>
          </cell>
          <cell r="F358" t="str">
            <v>Solar Generation - Atlantic City</v>
          </cell>
          <cell r="G358" t="str">
            <v>344.00</v>
          </cell>
          <cell r="H358" t="str">
            <v>Generators</v>
          </cell>
          <cell r="I358">
            <v>5545.93</v>
          </cell>
        </row>
        <row r="359">
          <cell r="A359" t="str">
            <v xml:space="preserve">0; 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 t="str">
            <v>Solar Generation - Atlantic City Total</v>
          </cell>
          <cell r="G359">
            <v>0</v>
          </cell>
          <cell r="H359">
            <v>0</v>
          </cell>
          <cell r="I359">
            <v>5545.93</v>
          </cell>
        </row>
        <row r="360">
          <cell r="A360" t="str">
            <v>34030; 402</v>
          </cell>
          <cell r="B360" t="str">
            <v>402</v>
          </cell>
          <cell r="C360" t="str">
            <v>O</v>
          </cell>
          <cell r="D360">
            <v>0</v>
          </cell>
          <cell r="E360">
            <v>310318</v>
          </cell>
          <cell r="F360" t="str">
            <v>Water Rights</v>
          </cell>
          <cell r="G360" t="str">
            <v>340.30</v>
          </cell>
          <cell r="H360" t="str">
            <v>CURRANT CREEK CCCT PLANT</v>
          </cell>
          <cell r="I360">
            <v>2891146.49</v>
          </cell>
        </row>
        <row r="361">
          <cell r="A361" t="str">
            <v>34030; 404</v>
          </cell>
          <cell r="B361" t="str">
            <v>404</v>
          </cell>
          <cell r="C361" t="str">
            <v>O</v>
          </cell>
          <cell r="D361">
            <v>0</v>
          </cell>
          <cell r="E361">
            <v>225228</v>
          </cell>
          <cell r="F361" t="str">
            <v>Water Rights</v>
          </cell>
          <cell r="G361" t="str">
            <v>340.30</v>
          </cell>
          <cell r="H361" t="str">
            <v>LAKESIDE CCCT PLANT</v>
          </cell>
          <cell r="I361">
            <v>14529040</v>
          </cell>
        </row>
        <row r="362">
          <cell r="A362" t="str">
            <v xml:space="preserve">0; 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 t="str">
            <v>Water Rights Total</v>
          </cell>
          <cell r="G362">
            <v>0</v>
          </cell>
          <cell r="H362">
            <v>0</v>
          </cell>
          <cell r="I362">
            <v>17420186.490000002</v>
          </cell>
        </row>
        <row r="363">
          <cell r="A363" t="str">
            <v xml:space="preserve">0; </v>
          </cell>
          <cell r="B363">
            <v>0</v>
          </cell>
          <cell r="C363" t="str">
            <v>O Total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3303331091.5299997</v>
          </cell>
        </row>
        <row r="364">
          <cell r="A364" t="str">
            <v>35020; Transmission</v>
          </cell>
          <cell r="B364" t="str">
            <v>Transmission</v>
          </cell>
          <cell r="C364" t="str">
            <v>T</v>
          </cell>
          <cell r="D364">
            <v>555</v>
          </cell>
          <cell r="E364">
            <v>0</v>
          </cell>
          <cell r="F364" t="str">
            <v>TRANSMISSION PLANT</v>
          </cell>
          <cell r="G364" t="str">
            <v>350.20</v>
          </cell>
          <cell r="H364" t="str">
            <v>Land Rights</v>
          </cell>
          <cell r="I364">
            <v>139234363.72999999</v>
          </cell>
        </row>
        <row r="365">
          <cell r="A365" t="str">
            <v>35200; Transmission</v>
          </cell>
          <cell r="B365" t="str">
            <v>Transmission</v>
          </cell>
          <cell r="C365" t="str">
            <v>T</v>
          </cell>
          <cell r="D365">
            <v>555</v>
          </cell>
          <cell r="E365">
            <v>0</v>
          </cell>
          <cell r="F365" t="str">
            <v>TRANSMISSION PLANT</v>
          </cell>
          <cell r="G365" t="str">
            <v>352.00</v>
          </cell>
          <cell r="H365" t="str">
            <v>Structures &amp; Improvements</v>
          </cell>
          <cell r="I365">
            <v>147332555.11000001</v>
          </cell>
        </row>
        <row r="366">
          <cell r="A366" t="str">
            <v>35300; Transmission</v>
          </cell>
          <cell r="B366" t="str">
            <v>Transmission</v>
          </cell>
          <cell r="C366" t="str">
            <v>T</v>
          </cell>
          <cell r="D366">
            <v>555</v>
          </cell>
          <cell r="E366">
            <v>0</v>
          </cell>
          <cell r="F366" t="str">
            <v>TRANSMISSION PLANT</v>
          </cell>
          <cell r="G366" t="str">
            <v>353.00</v>
          </cell>
          <cell r="H366" t="str">
            <v>Station Equipment</v>
          </cell>
          <cell r="I366">
            <v>1595552604.68999</v>
          </cell>
        </row>
        <row r="367">
          <cell r="A367" t="str">
            <v>35370; Transmission</v>
          </cell>
          <cell r="B367" t="str">
            <v>Transmission</v>
          </cell>
          <cell r="C367" t="str">
            <v>T</v>
          </cell>
          <cell r="D367">
            <v>555</v>
          </cell>
          <cell r="E367">
            <v>0</v>
          </cell>
          <cell r="F367" t="str">
            <v>TRANSMISSION PLANT</v>
          </cell>
          <cell r="G367" t="str">
            <v>353.70</v>
          </cell>
          <cell r="H367" t="str">
            <v>Supervisory Equipment</v>
          </cell>
          <cell r="I367">
            <v>17713612.149999999</v>
          </cell>
        </row>
        <row r="368">
          <cell r="A368" t="str">
            <v>35400; Transmission</v>
          </cell>
          <cell r="B368" t="str">
            <v>Transmission</v>
          </cell>
          <cell r="C368" t="str">
            <v>T</v>
          </cell>
          <cell r="D368">
            <v>555</v>
          </cell>
          <cell r="E368">
            <v>0</v>
          </cell>
          <cell r="F368" t="str">
            <v>TRANSMISSION PLANT</v>
          </cell>
          <cell r="G368" t="str">
            <v>354.00</v>
          </cell>
          <cell r="H368" t="str">
            <v>Towers &amp; Fixtures</v>
          </cell>
          <cell r="I368">
            <v>984782938.79999995</v>
          </cell>
        </row>
        <row r="369">
          <cell r="A369" t="str">
            <v>35500; Transmission</v>
          </cell>
          <cell r="B369" t="str">
            <v>Transmission</v>
          </cell>
          <cell r="C369" t="str">
            <v>T</v>
          </cell>
          <cell r="D369">
            <v>555</v>
          </cell>
          <cell r="E369">
            <v>0</v>
          </cell>
          <cell r="F369" t="str">
            <v>TRANSMISSION PLANT</v>
          </cell>
          <cell r="G369" t="str">
            <v>355.00</v>
          </cell>
          <cell r="H369" t="str">
            <v>Poles &amp; Fixtures</v>
          </cell>
          <cell r="I369">
            <v>646422318.11000097</v>
          </cell>
        </row>
        <row r="370">
          <cell r="A370" t="str">
            <v>35600; Transmission</v>
          </cell>
          <cell r="B370" t="str">
            <v>Transmission</v>
          </cell>
          <cell r="C370" t="str">
            <v>T</v>
          </cell>
          <cell r="D370">
            <v>555</v>
          </cell>
          <cell r="E370">
            <v>0</v>
          </cell>
          <cell r="F370" t="str">
            <v>TRANSMISSION PLANT</v>
          </cell>
          <cell r="G370" t="str">
            <v>356.00</v>
          </cell>
          <cell r="H370" t="str">
            <v>OH Conductors &amp; Devices</v>
          </cell>
          <cell r="I370">
            <v>896688169.50000095</v>
          </cell>
        </row>
        <row r="371">
          <cell r="A371" t="str">
            <v>35700; Transmission</v>
          </cell>
          <cell r="B371" t="str">
            <v>Transmission</v>
          </cell>
          <cell r="C371" t="str">
            <v>T</v>
          </cell>
          <cell r="D371">
            <v>555</v>
          </cell>
          <cell r="E371">
            <v>0</v>
          </cell>
          <cell r="F371" t="str">
            <v>TRANSMISSION PLANT</v>
          </cell>
          <cell r="G371" t="str">
            <v>357.00</v>
          </cell>
          <cell r="H371" t="str">
            <v>UG Conduit</v>
          </cell>
          <cell r="I371">
            <v>3259618.43</v>
          </cell>
        </row>
        <row r="372">
          <cell r="A372" t="str">
            <v>35800; Transmission</v>
          </cell>
          <cell r="B372" t="str">
            <v>Transmission</v>
          </cell>
          <cell r="C372" t="str">
            <v>T</v>
          </cell>
          <cell r="D372">
            <v>555</v>
          </cell>
          <cell r="E372">
            <v>0</v>
          </cell>
          <cell r="F372" t="str">
            <v>TRANSMISSION PLANT</v>
          </cell>
          <cell r="G372" t="str">
            <v>358.00</v>
          </cell>
          <cell r="H372" t="str">
            <v>UG Conductors &amp; Devices</v>
          </cell>
          <cell r="I372">
            <v>7475094.7999999998</v>
          </cell>
        </row>
        <row r="373">
          <cell r="A373" t="str">
            <v>35900; Transmission</v>
          </cell>
          <cell r="B373" t="str">
            <v>Transmission</v>
          </cell>
          <cell r="C373" t="str">
            <v>T</v>
          </cell>
          <cell r="D373">
            <v>555</v>
          </cell>
          <cell r="E373">
            <v>0</v>
          </cell>
          <cell r="F373" t="str">
            <v>TRANSMISSION PLANT</v>
          </cell>
          <cell r="G373" t="str">
            <v>359.00</v>
          </cell>
          <cell r="H373" t="str">
            <v>Roads &amp; Trails</v>
          </cell>
          <cell r="I373">
            <v>11586681.32</v>
          </cell>
        </row>
        <row r="374">
          <cell r="A374" t="str">
            <v xml:space="preserve">0; 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TRANSMISSION PLANT Total</v>
          </cell>
          <cell r="G374">
            <v>0</v>
          </cell>
          <cell r="H374">
            <v>0</v>
          </cell>
          <cell r="I374">
            <v>4450047956.6399927</v>
          </cell>
        </row>
        <row r="375">
          <cell r="A375" t="str">
            <v xml:space="preserve">0; </v>
          </cell>
          <cell r="B375">
            <v>0</v>
          </cell>
          <cell r="C375" t="str">
            <v>T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4450047956.6399927</v>
          </cell>
        </row>
        <row r="376">
          <cell r="A376" t="str">
            <v>36020; Oregon</v>
          </cell>
          <cell r="B376" t="str">
            <v>Oregon</v>
          </cell>
          <cell r="C376" t="str">
            <v>D</v>
          </cell>
          <cell r="D376">
            <v>100</v>
          </cell>
          <cell r="E376">
            <v>0</v>
          </cell>
          <cell r="F376" t="str">
            <v>DISTRIBUTION PLANT (OREGON)</v>
          </cell>
          <cell r="G376" t="str">
            <v>360.20</v>
          </cell>
          <cell r="H376" t="str">
            <v>Land Rights</v>
          </cell>
          <cell r="I376">
            <v>4298476.58</v>
          </cell>
        </row>
        <row r="377">
          <cell r="A377" t="str">
            <v>36100; Oregon</v>
          </cell>
          <cell r="B377" t="str">
            <v>Oregon</v>
          </cell>
          <cell r="C377" t="str">
            <v>D</v>
          </cell>
          <cell r="D377">
            <v>100</v>
          </cell>
          <cell r="E377">
            <v>0</v>
          </cell>
          <cell r="F377" t="str">
            <v>DISTRIBUTION PLANT (OREGON)</v>
          </cell>
          <cell r="G377" t="str">
            <v>361.00</v>
          </cell>
          <cell r="H377" t="str">
            <v>Structures &amp; Improvements</v>
          </cell>
          <cell r="I377">
            <v>20889104.379999999</v>
          </cell>
        </row>
        <row r="378">
          <cell r="A378" t="str">
            <v>36200; Oregon</v>
          </cell>
          <cell r="B378" t="str">
            <v>Oregon</v>
          </cell>
          <cell r="C378" t="str">
            <v>D</v>
          </cell>
          <cell r="D378">
            <v>100</v>
          </cell>
          <cell r="E378">
            <v>0</v>
          </cell>
          <cell r="F378" t="str">
            <v>DISTRIBUTION PLANT (OREGON)</v>
          </cell>
          <cell r="G378" t="str">
            <v>362.00</v>
          </cell>
          <cell r="H378" t="str">
            <v>Station Equipment</v>
          </cell>
          <cell r="I378">
            <v>207126368.09</v>
          </cell>
        </row>
        <row r="379">
          <cell r="A379" t="str">
            <v>36270; Oregon</v>
          </cell>
          <cell r="B379" t="str">
            <v>Oregon</v>
          </cell>
          <cell r="C379" t="str">
            <v>D</v>
          </cell>
          <cell r="D379">
            <v>100</v>
          </cell>
          <cell r="E379">
            <v>0</v>
          </cell>
          <cell r="F379" t="str">
            <v>DISTRIBUTION PLANT (OREGON)</v>
          </cell>
          <cell r="G379" t="str">
            <v>362.70</v>
          </cell>
          <cell r="H379" t="str">
            <v>Supervisory &amp; Alarm Equipment</v>
          </cell>
          <cell r="I379">
            <v>3105264.88</v>
          </cell>
        </row>
        <row r="380">
          <cell r="A380" t="str">
            <v>36400; Oregon</v>
          </cell>
          <cell r="B380" t="str">
            <v>Oregon</v>
          </cell>
          <cell r="C380" t="str">
            <v>D</v>
          </cell>
          <cell r="D380">
            <v>100</v>
          </cell>
          <cell r="E380">
            <v>0</v>
          </cell>
          <cell r="F380" t="str">
            <v>DISTRIBUTION PLANT (OREGON)</v>
          </cell>
          <cell r="G380" t="str">
            <v>364.00</v>
          </cell>
          <cell r="H380" t="str">
            <v>Poles, Towers &amp; Fixtures</v>
          </cell>
          <cell r="I380">
            <v>329864981.76999998</v>
          </cell>
        </row>
        <row r="381">
          <cell r="A381" t="str">
            <v>36500; Oregon</v>
          </cell>
          <cell r="B381" t="str">
            <v>Oregon</v>
          </cell>
          <cell r="C381" t="str">
            <v>D</v>
          </cell>
          <cell r="D381">
            <v>100</v>
          </cell>
          <cell r="E381">
            <v>0</v>
          </cell>
          <cell r="F381" t="str">
            <v>DISTRIBUTION PLANT (OREGON)</v>
          </cell>
          <cell r="G381" t="str">
            <v>365.00</v>
          </cell>
          <cell r="H381" t="str">
            <v>OH Conductors &amp; Devices</v>
          </cell>
          <cell r="I381">
            <v>234791947.74000001</v>
          </cell>
        </row>
        <row r="382">
          <cell r="A382" t="str">
            <v>36600; Oregon</v>
          </cell>
          <cell r="B382" t="str">
            <v>Oregon</v>
          </cell>
          <cell r="C382" t="str">
            <v>D</v>
          </cell>
          <cell r="D382">
            <v>100</v>
          </cell>
          <cell r="E382">
            <v>0</v>
          </cell>
          <cell r="F382" t="str">
            <v>DISTRIBUTION PLANT (OREGON)</v>
          </cell>
          <cell r="G382" t="str">
            <v>366.00</v>
          </cell>
          <cell r="H382" t="str">
            <v>UG Conduit</v>
          </cell>
          <cell r="I382">
            <v>84576613.029999897</v>
          </cell>
        </row>
        <row r="383">
          <cell r="A383" t="str">
            <v>36700; Oregon</v>
          </cell>
          <cell r="B383" t="str">
            <v>Oregon</v>
          </cell>
          <cell r="C383" t="str">
            <v>D</v>
          </cell>
          <cell r="D383">
            <v>100</v>
          </cell>
          <cell r="E383">
            <v>0</v>
          </cell>
          <cell r="F383" t="str">
            <v>DISTRIBUTION PLANT (OREGON)</v>
          </cell>
          <cell r="G383" t="str">
            <v>367.00</v>
          </cell>
          <cell r="H383" t="str">
            <v>UG Conductors &amp; Devices</v>
          </cell>
          <cell r="I383">
            <v>157816848.24000001</v>
          </cell>
        </row>
        <row r="384">
          <cell r="A384" t="str">
            <v>36800; Oregon</v>
          </cell>
          <cell r="B384" t="str">
            <v>Oregon</v>
          </cell>
          <cell r="C384" t="str">
            <v>D</v>
          </cell>
          <cell r="D384">
            <v>100</v>
          </cell>
          <cell r="E384">
            <v>0</v>
          </cell>
          <cell r="F384" t="str">
            <v>DISTRIBUTION PLANT (OREGON)</v>
          </cell>
          <cell r="G384" t="str">
            <v>368.00</v>
          </cell>
          <cell r="H384" t="str">
            <v>Line Transformers</v>
          </cell>
          <cell r="I384">
            <v>394583572.02999902</v>
          </cell>
        </row>
        <row r="385">
          <cell r="A385" t="str">
            <v>36910; Oregon</v>
          </cell>
          <cell r="B385" t="str">
            <v>Oregon</v>
          </cell>
          <cell r="C385" t="str">
            <v>D</v>
          </cell>
          <cell r="D385">
            <v>100</v>
          </cell>
          <cell r="E385">
            <v>0</v>
          </cell>
          <cell r="F385" t="str">
            <v>DISTRIBUTION PLANT (OREGON)</v>
          </cell>
          <cell r="G385" t="str">
            <v>369.10</v>
          </cell>
          <cell r="H385" t="str">
            <v>Overhead Services</v>
          </cell>
          <cell r="I385">
            <v>74710338.719999999</v>
          </cell>
        </row>
        <row r="386">
          <cell r="A386" t="str">
            <v>36920; Oregon</v>
          </cell>
          <cell r="B386" t="str">
            <v>Oregon</v>
          </cell>
          <cell r="C386" t="str">
            <v>D</v>
          </cell>
          <cell r="D386">
            <v>100</v>
          </cell>
          <cell r="E386">
            <v>0</v>
          </cell>
          <cell r="F386" t="str">
            <v>DISTRIBUTION PLANT (OREGON)</v>
          </cell>
          <cell r="G386" t="str">
            <v>369.20</v>
          </cell>
          <cell r="H386" t="str">
            <v>Underground Services</v>
          </cell>
          <cell r="I386">
            <v>150766692.16999999</v>
          </cell>
        </row>
        <row r="387">
          <cell r="A387" t="str">
            <v>37000; Oregon</v>
          </cell>
          <cell r="B387" t="str">
            <v>Oregon</v>
          </cell>
          <cell r="C387" t="str">
            <v>D</v>
          </cell>
          <cell r="D387">
            <v>100</v>
          </cell>
          <cell r="E387">
            <v>0</v>
          </cell>
          <cell r="F387" t="str">
            <v>DISTRIBUTION PLANT (OREGON)</v>
          </cell>
          <cell r="G387" t="str">
            <v>370.00</v>
          </cell>
          <cell r="H387" t="str">
            <v>Meters</v>
          </cell>
          <cell r="I387">
            <v>59656267.950000003</v>
          </cell>
        </row>
        <row r="388">
          <cell r="A388" t="str">
            <v>37100; Oregon</v>
          </cell>
          <cell r="B388" t="str">
            <v>Oregon</v>
          </cell>
          <cell r="C388" t="str">
            <v>D</v>
          </cell>
          <cell r="D388">
            <v>100</v>
          </cell>
          <cell r="E388">
            <v>0</v>
          </cell>
          <cell r="F388" t="str">
            <v>DISTRIBUTION PLANT (OREGON)</v>
          </cell>
          <cell r="G388" t="str">
            <v>371.00</v>
          </cell>
          <cell r="H388" t="str">
            <v>I.O.C.P.</v>
          </cell>
          <cell r="I388">
            <v>2475610.15</v>
          </cell>
        </row>
        <row r="389">
          <cell r="A389" t="str">
            <v>37300; Oregon</v>
          </cell>
          <cell r="B389" t="str">
            <v>Oregon</v>
          </cell>
          <cell r="C389" t="str">
            <v>D</v>
          </cell>
          <cell r="D389">
            <v>100</v>
          </cell>
          <cell r="E389">
            <v>0</v>
          </cell>
          <cell r="F389" t="str">
            <v>DISTRIBUTION PLANT (OREGON)</v>
          </cell>
          <cell r="G389" t="str">
            <v>373.00</v>
          </cell>
          <cell r="H389" t="str">
            <v>Street Lighting &amp; Signal Systems</v>
          </cell>
          <cell r="I389">
            <v>22114089.9099999</v>
          </cell>
        </row>
        <row r="390">
          <cell r="A390" t="str">
            <v xml:space="preserve">0; 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 t="str">
            <v>DISTRIBUTION PLANT (OREGON) Total</v>
          </cell>
          <cell r="G390">
            <v>0</v>
          </cell>
          <cell r="H390">
            <v>0</v>
          </cell>
          <cell r="I390">
            <v>1746776175.6399989</v>
          </cell>
        </row>
        <row r="391">
          <cell r="A391" t="str">
            <v>36020; Washington</v>
          </cell>
          <cell r="B391" t="str">
            <v>Washington</v>
          </cell>
          <cell r="C391" t="str">
            <v>D</v>
          </cell>
          <cell r="D391">
            <v>200</v>
          </cell>
          <cell r="E391">
            <v>0</v>
          </cell>
          <cell r="F391" t="str">
            <v>DISTRIBUTION PLANT (WASHINGTON)</v>
          </cell>
          <cell r="G391" t="str">
            <v>360.20</v>
          </cell>
          <cell r="H391" t="str">
            <v>Land Rights</v>
          </cell>
          <cell r="I391">
            <v>247443.24</v>
          </cell>
        </row>
        <row r="392">
          <cell r="A392" t="str">
            <v>36100; Washington</v>
          </cell>
          <cell r="B392" t="str">
            <v>Washington</v>
          </cell>
          <cell r="C392" t="str">
            <v>D</v>
          </cell>
          <cell r="D392">
            <v>200</v>
          </cell>
          <cell r="E392">
            <v>0</v>
          </cell>
          <cell r="F392" t="str">
            <v>DISTRIBUTION PLANT (WASHINGTON)</v>
          </cell>
          <cell r="G392" t="str">
            <v>361.00</v>
          </cell>
          <cell r="H392" t="str">
            <v>Structures &amp; Improvements</v>
          </cell>
          <cell r="I392">
            <v>2293943.6800000002</v>
          </cell>
        </row>
        <row r="393">
          <cell r="A393" t="str">
            <v>36200; Washington</v>
          </cell>
          <cell r="B393" t="str">
            <v>Washington</v>
          </cell>
          <cell r="C393" t="str">
            <v>D</v>
          </cell>
          <cell r="D393">
            <v>200</v>
          </cell>
          <cell r="E393">
            <v>0</v>
          </cell>
          <cell r="F393" t="str">
            <v>DISTRIBUTION PLANT (WASHINGTON)</v>
          </cell>
          <cell r="G393" t="str">
            <v>362.00</v>
          </cell>
          <cell r="H393" t="str">
            <v>Station Equipment</v>
          </cell>
          <cell r="I393">
            <v>46674851.740000002</v>
          </cell>
        </row>
        <row r="394">
          <cell r="A394" t="str">
            <v>36270; Washington</v>
          </cell>
          <cell r="B394" t="str">
            <v>Washington</v>
          </cell>
          <cell r="C394" t="str">
            <v>D</v>
          </cell>
          <cell r="D394">
            <v>200</v>
          </cell>
          <cell r="E394">
            <v>0</v>
          </cell>
          <cell r="F394" t="str">
            <v>DISTRIBUTION PLANT (WASHINGTON)</v>
          </cell>
          <cell r="G394" t="str">
            <v>362.70</v>
          </cell>
          <cell r="H394" t="str">
            <v>Supervisory &amp; Alarm Equipment</v>
          </cell>
          <cell r="I394">
            <v>919385.82</v>
          </cell>
        </row>
        <row r="395">
          <cell r="A395" t="str">
            <v>36400; Washington</v>
          </cell>
          <cell r="B395" t="str">
            <v>Washington</v>
          </cell>
          <cell r="C395" t="str">
            <v>D</v>
          </cell>
          <cell r="D395">
            <v>200</v>
          </cell>
          <cell r="E395">
            <v>0</v>
          </cell>
          <cell r="F395" t="str">
            <v>DISTRIBUTION PLANT (WASHINGTON)</v>
          </cell>
          <cell r="G395" t="str">
            <v>364.00</v>
          </cell>
          <cell r="H395" t="str">
            <v>Poles, Towers &amp; Fixtures</v>
          </cell>
          <cell r="I395">
            <v>91889277.590000004</v>
          </cell>
        </row>
        <row r="396">
          <cell r="A396" t="str">
            <v>36500; Washington</v>
          </cell>
          <cell r="B396" t="str">
            <v>Washington</v>
          </cell>
          <cell r="C396" t="str">
            <v>D</v>
          </cell>
          <cell r="D396">
            <v>200</v>
          </cell>
          <cell r="E396">
            <v>0</v>
          </cell>
          <cell r="F396" t="str">
            <v>DISTRIBUTION PLANT (WASHINGTON)</v>
          </cell>
          <cell r="G396" t="str">
            <v>365.00</v>
          </cell>
          <cell r="H396" t="str">
            <v>OH Conductors &amp; Devices</v>
          </cell>
          <cell r="I396">
            <v>58112821.68</v>
          </cell>
        </row>
        <row r="397">
          <cell r="A397" t="str">
            <v>36600; Washington</v>
          </cell>
          <cell r="B397" t="str">
            <v>Washington</v>
          </cell>
          <cell r="C397" t="str">
            <v>D</v>
          </cell>
          <cell r="D397">
            <v>200</v>
          </cell>
          <cell r="E397">
            <v>0</v>
          </cell>
          <cell r="F397" t="str">
            <v>DISTRIBUTION PLANT (WASHINGTON)</v>
          </cell>
          <cell r="G397" t="str">
            <v>366.00</v>
          </cell>
          <cell r="H397" t="str">
            <v>UG Conduit</v>
          </cell>
          <cell r="I397">
            <v>16128475.470000001</v>
          </cell>
        </row>
        <row r="398">
          <cell r="A398" t="str">
            <v>36700; Washington</v>
          </cell>
          <cell r="B398" t="str">
            <v>Washington</v>
          </cell>
          <cell r="C398" t="str">
            <v>D</v>
          </cell>
          <cell r="D398">
            <v>200</v>
          </cell>
          <cell r="E398">
            <v>0</v>
          </cell>
          <cell r="F398" t="str">
            <v>DISTRIBUTION PLANT (WASHINGTON)</v>
          </cell>
          <cell r="G398" t="str">
            <v>367.00</v>
          </cell>
          <cell r="H398" t="str">
            <v>UG Conductors &amp; Devices</v>
          </cell>
          <cell r="I398">
            <v>22087000.699999999</v>
          </cell>
        </row>
        <row r="399">
          <cell r="A399" t="str">
            <v>36800; Washington</v>
          </cell>
          <cell r="B399" t="str">
            <v>Washington</v>
          </cell>
          <cell r="C399" t="str">
            <v>D</v>
          </cell>
          <cell r="D399">
            <v>200</v>
          </cell>
          <cell r="E399">
            <v>0</v>
          </cell>
          <cell r="F399" t="str">
            <v>DISTRIBUTION PLANT (WASHINGTON)</v>
          </cell>
          <cell r="G399" t="str">
            <v>368.00</v>
          </cell>
          <cell r="H399" t="str">
            <v>Line Transformers</v>
          </cell>
          <cell r="I399">
            <v>98665673.599999905</v>
          </cell>
        </row>
        <row r="400">
          <cell r="A400" t="str">
            <v>36910; Washington</v>
          </cell>
          <cell r="B400" t="str">
            <v>Washington</v>
          </cell>
          <cell r="C400" t="str">
            <v>D</v>
          </cell>
          <cell r="D400">
            <v>200</v>
          </cell>
          <cell r="E400">
            <v>0</v>
          </cell>
          <cell r="F400" t="str">
            <v>DISTRIBUTION PLANT (WASHINGTON)</v>
          </cell>
          <cell r="G400" t="str">
            <v>369.10</v>
          </cell>
          <cell r="H400" t="str">
            <v>Overhead Services</v>
          </cell>
          <cell r="I400">
            <v>18678214.690000001</v>
          </cell>
        </row>
        <row r="401">
          <cell r="A401" t="str">
            <v>36920; Washington</v>
          </cell>
          <cell r="B401" t="str">
            <v>Washington</v>
          </cell>
          <cell r="C401" t="str">
            <v>D</v>
          </cell>
          <cell r="D401">
            <v>200</v>
          </cell>
          <cell r="E401">
            <v>0</v>
          </cell>
          <cell r="F401" t="str">
            <v>DISTRIBUTION PLANT (WASHINGTON)</v>
          </cell>
          <cell r="G401" t="str">
            <v>369.20</v>
          </cell>
          <cell r="H401" t="str">
            <v>Underground Services</v>
          </cell>
          <cell r="I401">
            <v>32674705.210000001</v>
          </cell>
        </row>
        <row r="402">
          <cell r="A402" t="str">
            <v>37000; Washington</v>
          </cell>
          <cell r="B402" t="str">
            <v>Washington</v>
          </cell>
          <cell r="C402" t="str">
            <v>D</v>
          </cell>
          <cell r="D402">
            <v>200</v>
          </cell>
          <cell r="E402">
            <v>0</v>
          </cell>
          <cell r="F402" t="str">
            <v>DISTRIBUTION PLANT (WASHINGTON)</v>
          </cell>
          <cell r="G402" t="str">
            <v>370.00</v>
          </cell>
          <cell r="H402" t="str">
            <v>Meters</v>
          </cell>
          <cell r="I402">
            <v>11342266.380000001</v>
          </cell>
        </row>
        <row r="403">
          <cell r="A403" t="str">
            <v>37100; Washington</v>
          </cell>
          <cell r="B403" t="str">
            <v>Washington</v>
          </cell>
          <cell r="C403" t="str">
            <v>D</v>
          </cell>
          <cell r="D403">
            <v>200</v>
          </cell>
          <cell r="E403">
            <v>0</v>
          </cell>
          <cell r="F403" t="str">
            <v>DISTRIBUTION PLANT (WASHINGTON)</v>
          </cell>
          <cell r="G403" t="str">
            <v>371.00</v>
          </cell>
          <cell r="H403" t="str">
            <v>I.O.C.P.</v>
          </cell>
          <cell r="I403">
            <v>521367.77</v>
          </cell>
        </row>
        <row r="404">
          <cell r="A404" t="str">
            <v>37300; Washington</v>
          </cell>
          <cell r="B404" t="str">
            <v>Washington</v>
          </cell>
          <cell r="C404" t="str">
            <v>D</v>
          </cell>
          <cell r="D404">
            <v>200</v>
          </cell>
          <cell r="E404">
            <v>0</v>
          </cell>
          <cell r="F404" t="str">
            <v>DISTRIBUTION PLANT (WASHINGTON)</v>
          </cell>
          <cell r="G404" t="str">
            <v>373.00</v>
          </cell>
          <cell r="H404" t="str">
            <v>Street Lighting &amp; Signal Systems</v>
          </cell>
          <cell r="I404">
            <v>3992505.5</v>
          </cell>
        </row>
        <row r="405">
          <cell r="A405" t="str">
            <v xml:space="preserve">0; 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DISTRIBUTION PLANT (WASHINGTON) Total</v>
          </cell>
          <cell r="G405">
            <v>0</v>
          </cell>
          <cell r="H405">
            <v>0</v>
          </cell>
          <cell r="I405">
            <v>404227933.06999981</v>
          </cell>
        </row>
        <row r="406">
          <cell r="A406" t="str">
            <v>36020; Wyoming</v>
          </cell>
          <cell r="B406" t="str">
            <v>Wyoming</v>
          </cell>
          <cell r="C406" t="str">
            <v>D</v>
          </cell>
          <cell r="D406">
            <v>500</v>
          </cell>
          <cell r="E406">
            <v>0</v>
          </cell>
          <cell r="F406" t="str">
            <v>DISTRIBUTION PLANT (WYOMING)</v>
          </cell>
          <cell r="G406" t="str">
            <v>360.20</v>
          </cell>
          <cell r="H406" t="str">
            <v>Land Rights</v>
          </cell>
          <cell r="I406">
            <v>4393309.88</v>
          </cell>
        </row>
        <row r="407">
          <cell r="A407" t="str">
            <v>36100; Wyoming</v>
          </cell>
          <cell r="B407" t="str">
            <v>Wyoming</v>
          </cell>
          <cell r="C407" t="str">
            <v>D</v>
          </cell>
          <cell r="D407">
            <v>500</v>
          </cell>
          <cell r="E407">
            <v>0</v>
          </cell>
          <cell r="F407" t="str">
            <v>DISTRIBUTION PLANT (WYOMING)</v>
          </cell>
          <cell r="G407" t="str">
            <v>361.00</v>
          </cell>
          <cell r="H407" t="str">
            <v>Structures &amp; Improvements</v>
          </cell>
          <cell r="I407">
            <v>9446272.8200000003</v>
          </cell>
        </row>
        <row r="408">
          <cell r="A408" t="str">
            <v>36200; Wyoming</v>
          </cell>
          <cell r="B408" t="str">
            <v>Wyoming</v>
          </cell>
          <cell r="C408" t="str">
            <v>D</v>
          </cell>
          <cell r="D408">
            <v>500</v>
          </cell>
          <cell r="E408">
            <v>0</v>
          </cell>
          <cell r="F408" t="str">
            <v>DISTRIBUTION PLANT (WYOMING)</v>
          </cell>
          <cell r="G408" t="str">
            <v>362.00</v>
          </cell>
          <cell r="H408" t="str">
            <v>Station Equipment</v>
          </cell>
          <cell r="I408">
            <v>121468248.25</v>
          </cell>
        </row>
        <row r="409">
          <cell r="A409" t="str">
            <v>36270; Wyoming</v>
          </cell>
          <cell r="B409" t="str">
            <v>Wyoming</v>
          </cell>
          <cell r="C409" t="str">
            <v>D</v>
          </cell>
          <cell r="D409">
            <v>500</v>
          </cell>
          <cell r="E409">
            <v>0</v>
          </cell>
          <cell r="F409" t="str">
            <v>DISTRIBUTION PLANT (WYOMING)</v>
          </cell>
          <cell r="G409" t="str">
            <v>362.70</v>
          </cell>
          <cell r="H409" t="str">
            <v>Supervisory &amp; Alarm Equipment</v>
          </cell>
          <cell r="I409">
            <v>2032169.02</v>
          </cell>
        </row>
        <row r="410">
          <cell r="A410" t="str">
            <v>36400; Wyoming</v>
          </cell>
          <cell r="B410" t="str">
            <v>Wyoming</v>
          </cell>
          <cell r="C410" t="str">
            <v>D</v>
          </cell>
          <cell r="D410">
            <v>500</v>
          </cell>
          <cell r="E410">
            <v>0</v>
          </cell>
          <cell r="F410" t="str">
            <v>DISTRIBUTION PLANT (WYOMING)</v>
          </cell>
          <cell r="G410" t="str">
            <v>364.00</v>
          </cell>
          <cell r="H410" t="str">
            <v>Poles, Towers &amp; Fixtures</v>
          </cell>
          <cell r="I410">
            <v>120934818.95999999</v>
          </cell>
        </row>
        <row r="411">
          <cell r="A411" t="str">
            <v>36500; Wyoming</v>
          </cell>
          <cell r="B411" t="str">
            <v>Wyoming</v>
          </cell>
          <cell r="C411" t="str">
            <v>D</v>
          </cell>
          <cell r="D411">
            <v>500</v>
          </cell>
          <cell r="E411">
            <v>0</v>
          </cell>
          <cell r="F411" t="str">
            <v>DISTRIBUTION PLANT (WYOMING)</v>
          </cell>
          <cell r="G411" t="str">
            <v>365.00</v>
          </cell>
          <cell r="H411" t="str">
            <v>OH Conductors &amp; Devices</v>
          </cell>
          <cell r="I411">
            <v>95210832.609999999</v>
          </cell>
        </row>
        <row r="412">
          <cell r="A412" t="str">
            <v>36600; Wyoming</v>
          </cell>
          <cell r="B412" t="str">
            <v>Wyoming</v>
          </cell>
          <cell r="C412" t="str">
            <v>D</v>
          </cell>
          <cell r="D412">
            <v>500</v>
          </cell>
          <cell r="E412">
            <v>0</v>
          </cell>
          <cell r="F412" t="str">
            <v>DISTRIBUTION PLANT (WYOMING)</v>
          </cell>
          <cell r="G412" t="str">
            <v>366.00</v>
          </cell>
          <cell r="H412" t="str">
            <v>UG Conduit</v>
          </cell>
          <cell r="I412">
            <v>18647610.800000001</v>
          </cell>
        </row>
        <row r="413">
          <cell r="A413" t="str">
            <v>36700; Wyoming</v>
          </cell>
          <cell r="B413" t="str">
            <v>Wyoming</v>
          </cell>
          <cell r="C413" t="str">
            <v>D</v>
          </cell>
          <cell r="D413">
            <v>500</v>
          </cell>
          <cell r="E413">
            <v>0</v>
          </cell>
          <cell r="F413" t="str">
            <v>DISTRIBUTION PLANT (WYOMING)</v>
          </cell>
          <cell r="G413" t="str">
            <v>367.00</v>
          </cell>
          <cell r="H413" t="str">
            <v>UG Conductors &amp; Devices</v>
          </cell>
          <cell r="I413">
            <v>49408746.519999899</v>
          </cell>
        </row>
        <row r="414">
          <cell r="A414" t="str">
            <v>36800; Wyoming</v>
          </cell>
          <cell r="B414" t="str">
            <v>Wyoming</v>
          </cell>
          <cell r="C414" t="str">
            <v>D</v>
          </cell>
          <cell r="D414">
            <v>500</v>
          </cell>
          <cell r="E414">
            <v>0</v>
          </cell>
          <cell r="F414" t="str">
            <v>DISTRIBUTION PLANT (WYOMING)</v>
          </cell>
          <cell r="G414" t="str">
            <v>368.00</v>
          </cell>
          <cell r="H414" t="str">
            <v>Line Transformers</v>
          </cell>
          <cell r="I414">
            <v>97151040.080000103</v>
          </cell>
        </row>
        <row r="415">
          <cell r="A415" t="str">
            <v>36910; Wyoming</v>
          </cell>
          <cell r="B415" t="str">
            <v>Wyoming</v>
          </cell>
          <cell r="C415" t="str">
            <v>D</v>
          </cell>
          <cell r="D415">
            <v>500</v>
          </cell>
          <cell r="E415">
            <v>0</v>
          </cell>
          <cell r="F415" t="str">
            <v>DISTRIBUTION PLANT (WYOMING)</v>
          </cell>
          <cell r="G415" t="str">
            <v>369.10</v>
          </cell>
          <cell r="H415" t="str">
            <v>Overhead Services</v>
          </cell>
          <cell r="I415">
            <v>16139463.57</v>
          </cell>
        </row>
        <row r="416">
          <cell r="A416" t="str">
            <v>36920; Wyoming</v>
          </cell>
          <cell r="B416" t="str">
            <v>Wyoming</v>
          </cell>
          <cell r="C416" t="str">
            <v>D</v>
          </cell>
          <cell r="D416">
            <v>500</v>
          </cell>
          <cell r="E416">
            <v>0</v>
          </cell>
          <cell r="F416" t="str">
            <v>DISTRIBUTION PLANT (WYOMING)</v>
          </cell>
          <cell r="G416" t="str">
            <v>369.20</v>
          </cell>
          <cell r="H416" t="str">
            <v>Underground Services</v>
          </cell>
          <cell r="I416">
            <v>33312175.57</v>
          </cell>
        </row>
        <row r="417">
          <cell r="A417" t="str">
            <v>37000; Wyoming</v>
          </cell>
          <cell r="B417" t="str">
            <v>Wyoming</v>
          </cell>
          <cell r="C417" t="str">
            <v>D</v>
          </cell>
          <cell r="D417">
            <v>500</v>
          </cell>
          <cell r="E417">
            <v>0</v>
          </cell>
          <cell r="F417" t="str">
            <v>DISTRIBUTION PLANT (WYOMING)</v>
          </cell>
          <cell r="G417" t="str">
            <v>370.00</v>
          </cell>
          <cell r="H417" t="str">
            <v>Meters</v>
          </cell>
          <cell r="I417">
            <v>14069838.99</v>
          </cell>
        </row>
        <row r="418">
          <cell r="A418" t="str">
            <v>37100; Wyoming</v>
          </cell>
          <cell r="B418" t="str">
            <v>Wyoming</v>
          </cell>
          <cell r="C418" t="str">
            <v>D</v>
          </cell>
          <cell r="D418">
            <v>500</v>
          </cell>
          <cell r="E418">
            <v>0</v>
          </cell>
          <cell r="F418" t="str">
            <v>DISTRIBUTION PLANT (WYOMING)</v>
          </cell>
          <cell r="G418" t="str">
            <v>371.00</v>
          </cell>
          <cell r="H418" t="str">
            <v>I.O.C.P.</v>
          </cell>
          <cell r="I418">
            <v>931425.57</v>
          </cell>
        </row>
        <row r="419">
          <cell r="A419" t="str">
            <v>37300; Wyoming</v>
          </cell>
          <cell r="B419" t="str">
            <v>Wyoming</v>
          </cell>
          <cell r="C419" t="str">
            <v>D</v>
          </cell>
          <cell r="D419">
            <v>500</v>
          </cell>
          <cell r="E419">
            <v>0</v>
          </cell>
          <cell r="F419" t="str">
            <v>DISTRIBUTION PLANT (WYOMING)</v>
          </cell>
          <cell r="G419" t="str">
            <v>373.00</v>
          </cell>
          <cell r="H419" t="str">
            <v>Street Lighting &amp; Signal Systems</v>
          </cell>
          <cell r="I419">
            <v>9929128.1899999902</v>
          </cell>
        </row>
        <row r="420">
          <cell r="A420" t="str">
            <v xml:space="preserve">0; 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 t="str">
            <v>DISTRIBUTION PLANT (WYOMING) Total</v>
          </cell>
          <cell r="G420">
            <v>0</v>
          </cell>
          <cell r="H420">
            <v>0</v>
          </cell>
          <cell r="I420">
            <v>593075080.83000004</v>
          </cell>
        </row>
        <row r="421">
          <cell r="A421" t="str">
            <v>36020; California</v>
          </cell>
          <cell r="B421" t="str">
            <v>California</v>
          </cell>
          <cell r="C421" t="str">
            <v>D</v>
          </cell>
          <cell r="D421">
            <v>600</v>
          </cell>
          <cell r="E421">
            <v>0</v>
          </cell>
          <cell r="F421" t="str">
            <v>DISTRIBUTION PLANT (CALIFORNIA)</v>
          </cell>
          <cell r="G421" t="str">
            <v>360.20</v>
          </cell>
          <cell r="H421" t="str">
            <v>Land Rights</v>
          </cell>
          <cell r="I421">
            <v>957954.51</v>
          </cell>
        </row>
        <row r="422">
          <cell r="A422" t="str">
            <v>36100; California</v>
          </cell>
          <cell r="B422" t="str">
            <v>California</v>
          </cell>
          <cell r="C422" t="str">
            <v>D</v>
          </cell>
          <cell r="D422">
            <v>600</v>
          </cell>
          <cell r="E422">
            <v>0</v>
          </cell>
          <cell r="F422" t="str">
            <v>DISTRIBUTION PLANT (CALIFORNIA)</v>
          </cell>
          <cell r="G422" t="str">
            <v>361.00</v>
          </cell>
          <cell r="H422" t="str">
            <v>Structures &amp; Improvements</v>
          </cell>
          <cell r="I422">
            <v>4045361.08</v>
          </cell>
        </row>
        <row r="423">
          <cell r="A423" t="str">
            <v>36200; California</v>
          </cell>
          <cell r="B423" t="str">
            <v>California</v>
          </cell>
          <cell r="C423" t="str">
            <v>D</v>
          </cell>
          <cell r="D423">
            <v>600</v>
          </cell>
          <cell r="E423">
            <v>0</v>
          </cell>
          <cell r="F423" t="str">
            <v>DISTRIBUTION PLANT (CALIFORNIA)</v>
          </cell>
          <cell r="G423" t="str">
            <v>362.00</v>
          </cell>
          <cell r="H423" t="str">
            <v>Station Equipment</v>
          </cell>
          <cell r="I423">
            <v>21982704.469999999</v>
          </cell>
        </row>
        <row r="424">
          <cell r="A424" t="str">
            <v>36270; California</v>
          </cell>
          <cell r="B424" t="str">
            <v>California</v>
          </cell>
          <cell r="C424" t="str">
            <v>D</v>
          </cell>
          <cell r="D424">
            <v>600</v>
          </cell>
          <cell r="E424">
            <v>0</v>
          </cell>
          <cell r="F424" t="str">
            <v>DISTRIBUTION PLANT (CALIFORNIA)</v>
          </cell>
          <cell r="G424" t="str">
            <v>362.70</v>
          </cell>
          <cell r="H424" t="str">
            <v>Supervisory &amp; Alarm Equipment</v>
          </cell>
          <cell r="I424">
            <v>217010.27</v>
          </cell>
        </row>
        <row r="425">
          <cell r="A425" t="str">
            <v>36400; California</v>
          </cell>
          <cell r="B425" t="str">
            <v>California</v>
          </cell>
          <cell r="C425" t="str">
            <v>D</v>
          </cell>
          <cell r="D425">
            <v>600</v>
          </cell>
          <cell r="E425">
            <v>0</v>
          </cell>
          <cell r="F425" t="str">
            <v>DISTRIBUTION PLANT (CALIFORNIA)</v>
          </cell>
          <cell r="G425" t="str">
            <v>364.00</v>
          </cell>
          <cell r="H425" t="str">
            <v>Poles, Towers &amp; Fixtures</v>
          </cell>
          <cell r="I425">
            <v>56507875.689999998</v>
          </cell>
        </row>
        <row r="426">
          <cell r="A426" t="str">
            <v>36500; California</v>
          </cell>
          <cell r="B426" t="str">
            <v>California</v>
          </cell>
          <cell r="C426" t="str">
            <v>D</v>
          </cell>
          <cell r="D426">
            <v>600</v>
          </cell>
          <cell r="E426">
            <v>0</v>
          </cell>
          <cell r="F426" t="str">
            <v>DISTRIBUTION PLANT (CALIFORNIA)</v>
          </cell>
          <cell r="G426" t="str">
            <v>365.00</v>
          </cell>
          <cell r="H426" t="str">
            <v>OH Conductors &amp; Devices</v>
          </cell>
          <cell r="I426">
            <v>32535099.370000001</v>
          </cell>
        </row>
        <row r="427">
          <cell r="A427" t="str">
            <v>36600; California</v>
          </cell>
          <cell r="B427" t="str">
            <v>California</v>
          </cell>
          <cell r="C427" t="str">
            <v>D</v>
          </cell>
          <cell r="D427">
            <v>600</v>
          </cell>
          <cell r="E427">
            <v>0</v>
          </cell>
          <cell r="F427" t="str">
            <v>DISTRIBUTION PLANT (CALIFORNIA)</v>
          </cell>
          <cell r="G427" t="str">
            <v>366.00</v>
          </cell>
          <cell r="H427" t="str">
            <v>UG Conduit</v>
          </cell>
          <cell r="I427">
            <v>15694054.939999999</v>
          </cell>
        </row>
        <row r="428">
          <cell r="A428" t="str">
            <v>36700; California</v>
          </cell>
          <cell r="B428" t="str">
            <v>California</v>
          </cell>
          <cell r="C428" t="str">
            <v>D</v>
          </cell>
          <cell r="D428">
            <v>600</v>
          </cell>
          <cell r="E428">
            <v>0</v>
          </cell>
          <cell r="F428" t="str">
            <v>DISTRIBUTION PLANT (CALIFORNIA)</v>
          </cell>
          <cell r="G428" t="str">
            <v>367.00</v>
          </cell>
          <cell r="H428" t="str">
            <v>UG Conductors &amp; Devices</v>
          </cell>
          <cell r="I428">
            <v>17026967.440000001</v>
          </cell>
        </row>
        <row r="429">
          <cell r="A429" t="str">
            <v>36800; California</v>
          </cell>
          <cell r="B429" t="str">
            <v>California</v>
          </cell>
          <cell r="C429" t="str">
            <v>D</v>
          </cell>
          <cell r="D429">
            <v>600</v>
          </cell>
          <cell r="E429">
            <v>0</v>
          </cell>
          <cell r="F429" t="str">
            <v>DISTRIBUTION PLANT (CALIFORNIA)</v>
          </cell>
          <cell r="G429" t="str">
            <v>368.00</v>
          </cell>
          <cell r="H429" t="str">
            <v>Line Transformers</v>
          </cell>
          <cell r="I429">
            <v>48077564.310000002</v>
          </cell>
        </row>
        <row r="430">
          <cell r="A430" t="str">
            <v>36910; California</v>
          </cell>
          <cell r="B430" t="str">
            <v>California</v>
          </cell>
          <cell r="C430" t="str">
            <v>D</v>
          </cell>
          <cell r="D430">
            <v>600</v>
          </cell>
          <cell r="E430">
            <v>0</v>
          </cell>
          <cell r="F430" t="str">
            <v>DISTRIBUTION PLANT (CALIFORNIA)</v>
          </cell>
          <cell r="G430" t="str">
            <v>369.10</v>
          </cell>
          <cell r="H430" t="str">
            <v>Overhead Services</v>
          </cell>
          <cell r="I430">
            <v>8587694.1199999992</v>
          </cell>
        </row>
        <row r="431">
          <cell r="A431" t="str">
            <v>36920; California</v>
          </cell>
          <cell r="B431" t="str">
            <v>California</v>
          </cell>
          <cell r="C431" t="str">
            <v>D</v>
          </cell>
          <cell r="D431">
            <v>600</v>
          </cell>
          <cell r="E431">
            <v>0</v>
          </cell>
          <cell r="F431" t="str">
            <v>DISTRIBUTION PLANT (CALIFORNIA)</v>
          </cell>
          <cell r="G431" t="str">
            <v>369.20</v>
          </cell>
          <cell r="H431" t="str">
            <v>Underground Services</v>
          </cell>
          <cell r="I431">
            <v>14558189.630000001</v>
          </cell>
        </row>
        <row r="432">
          <cell r="A432" t="str">
            <v>37000; California</v>
          </cell>
          <cell r="B432" t="str">
            <v>California</v>
          </cell>
          <cell r="C432" t="str">
            <v>D</v>
          </cell>
          <cell r="D432">
            <v>600</v>
          </cell>
          <cell r="E432">
            <v>0</v>
          </cell>
          <cell r="F432" t="str">
            <v>DISTRIBUTION PLANT (CALIFORNIA)</v>
          </cell>
          <cell r="G432" t="str">
            <v>370.00</v>
          </cell>
          <cell r="H432" t="str">
            <v>Meters</v>
          </cell>
          <cell r="I432">
            <v>3901131.94</v>
          </cell>
        </row>
        <row r="433">
          <cell r="A433" t="str">
            <v>37100; California</v>
          </cell>
          <cell r="B433" t="str">
            <v>California</v>
          </cell>
          <cell r="C433" t="str">
            <v>D</v>
          </cell>
          <cell r="D433">
            <v>600</v>
          </cell>
          <cell r="E433">
            <v>0</v>
          </cell>
          <cell r="F433" t="str">
            <v>DISTRIBUTION PLANT (CALIFORNIA)</v>
          </cell>
          <cell r="G433" t="str">
            <v>371.00</v>
          </cell>
          <cell r="H433" t="str">
            <v>I.O.C.P.</v>
          </cell>
          <cell r="I433">
            <v>271230.94</v>
          </cell>
        </row>
        <row r="434">
          <cell r="A434" t="str">
            <v>37300; California</v>
          </cell>
          <cell r="B434" t="str">
            <v>California</v>
          </cell>
          <cell r="C434" t="str">
            <v>D</v>
          </cell>
          <cell r="D434">
            <v>600</v>
          </cell>
          <cell r="E434">
            <v>0</v>
          </cell>
          <cell r="F434" t="str">
            <v>DISTRIBUTION PLANT (CALIFORNIA)</v>
          </cell>
          <cell r="G434" t="str">
            <v>373.00</v>
          </cell>
          <cell r="H434" t="str">
            <v>Street Lighting &amp; Signal Systems</v>
          </cell>
          <cell r="I434">
            <v>672642.15</v>
          </cell>
        </row>
        <row r="435">
          <cell r="A435" t="str">
            <v xml:space="preserve">0; 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DISTRIBUTION PLANT (CALIFORNIA) Total</v>
          </cell>
          <cell r="G435">
            <v>0</v>
          </cell>
          <cell r="H435">
            <v>0</v>
          </cell>
          <cell r="I435">
            <v>225035480.86000001</v>
          </cell>
        </row>
        <row r="436">
          <cell r="A436" t="str">
            <v>36020; Utah</v>
          </cell>
          <cell r="B436" t="str">
            <v>Utah</v>
          </cell>
          <cell r="C436" t="str">
            <v>D</v>
          </cell>
          <cell r="D436">
            <v>850</v>
          </cell>
          <cell r="E436">
            <v>0</v>
          </cell>
          <cell r="F436" t="str">
            <v>DISTRIBUTION PLANT (UTAH)</v>
          </cell>
          <cell r="G436" t="str">
            <v>360.20</v>
          </cell>
          <cell r="H436" t="str">
            <v>Land Rights</v>
          </cell>
          <cell r="I436">
            <v>7985479</v>
          </cell>
        </row>
        <row r="437">
          <cell r="A437" t="str">
            <v>36100; Utah</v>
          </cell>
          <cell r="B437" t="str">
            <v>Utah</v>
          </cell>
          <cell r="C437" t="str">
            <v>D</v>
          </cell>
          <cell r="D437">
            <v>850</v>
          </cell>
          <cell r="E437">
            <v>0</v>
          </cell>
          <cell r="F437" t="str">
            <v>DISTRIBUTION PLANT (UTAH)</v>
          </cell>
          <cell r="G437" t="str">
            <v>361.00</v>
          </cell>
          <cell r="H437" t="str">
            <v>Structures &amp; Improvements</v>
          </cell>
          <cell r="I437">
            <v>44279566.990000099</v>
          </cell>
        </row>
        <row r="438">
          <cell r="A438" t="str">
            <v>36200; Utah</v>
          </cell>
          <cell r="B438" t="str">
            <v>Utah</v>
          </cell>
          <cell r="C438" t="str">
            <v>D</v>
          </cell>
          <cell r="D438">
            <v>850</v>
          </cell>
          <cell r="E438">
            <v>0</v>
          </cell>
          <cell r="F438" t="str">
            <v>DISTRIBUTION PLANT (UTAH)</v>
          </cell>
          <cell r="G438" t="str">
            <v>362.00</v>
          </cell>
          <cell r="H438" t="str">
            <v>Station Equipment</v>
          </cell>
          <cell r="I438">
            <v>411291117.56000102</v>
          </cell>
        </row>
        <row r="439">
          <cell r="A439" t="str">
            <v>36270; Utah</v>
          </cell>
          <cell r="B439" t="str">
            <v>Utah</v>
          </cell>
          <cell r="C439" t="str">
            <v>D</v>
          </cell>
          <cell r="D439">
            <v>850</v>
          </cell>
          <cell r="E439">
            <v>0</v>
          </cell>
          <cell r="F439" t="str">
            <v>DISTRIBUTION PLANT (UTAH)</v>
          </cell>
          <cell r="G439" t="str">
            <v>362.70</v>
          </cell>
          <cell r="H439" t="str">
            <v>Supervisory &amp; Alarm Equipment</v>
          </cell>
          <cell r="I439">
            <v>5594695.6299999999</v>
          </cell>
        </row>
        <row r="440">
          <cell r="A440" t="str">
            <v>36400; Utah</v>
          </cell>
          <cell r="B440" t="str">
            <v>Utah</v>
          </cell>
          <cell r="C440" t="str">
            <v>D</v>
          </cell>
          <cell r="D440">
            <v>850</v>
          </cell>
          <cell r="E440">
            <v>0</v>
          </cell>
          <cell r="F440" t="str">
            <v>DISTRIBUTION PLANT (UTAH)</v>
          </cell>
          <cell r="G440" t="str">
            <v>364.00</v>
          </cell>
          <cell r="H440" t="str">
            <v>Poles, Towers &amp; Fixtures</v>
          </cell>
          <cell r="I440">
            <v>319266142.94</v>
          </cell>
        </row>
        <row r="441">
          <cell r="A441" t="str">
            <v>36500; Utah</v>
          </cell>
          <cell r="B441" t="str">
            <v>Utah</v>
          </cell>
          <cell r="C441" t="str">
            <v>D</v>
          </cell>
          <cell r="D441">
            <v>850</v>
          </cell>
          <cell r="E441">
            <v>0</v>
          </cell>
          <cell r="F441" t="str">
            <v>DISTRIBUTION PLANT (UTAH)</v>
          </cell>
          <cell r="G441" t="str">
            <v>365.00</v>
          </cell>
          <cell r="H441" t="str">
            <v>OH Conductors &amp; Devices</v>
          </cell>
          <cell r="I441">
            <v>209693253.62</v>
          </cell>
        </row>
        <row r="442">
          <cell r="A442" t="str">
            <v>36600; Utah</v>
          </cell>
          <cell r="B442" t="str">
            <v>Utah</v>
          </cell>
          <cell r="C442" t="str">
            <v>D</v>
          </cell>
          <cell r="D442">
            <v>850</v>
          </cell>
          <cell r="E442">
            <v>0</v>
          </cell>
          <cell r="F442" t="str">
            <v>DISTRIBUTION PLANT (UTAH)</v>
          </cell>
          <cell r="G442" t="str">
            <v>366.00</v>
          </cell>
          <cell r="H442" t="str">
            <v>UG Conduit</v>
          </cell>
          <cell r="I442">
            <v>169200100.50999999</v>
          </cell>
        </row>
        <row r="443">
          <cell r="A443" t="str">
            <v>36700; Utah</v>
          </cell>
          <cell r="B443" t="str">
            <v>Utah</v>
          </cell>
          <cell r="C443" t="str">
            <v>D</v>
          </cell>
          <cell r="D443">
            <v>850</v>
          </cell>
          <cell r="E443">
            <v>0</v>
          </cell>
          <cell r="F443" t="str">
            <v>DISTRIBUTION PLANT (UTAH)</v>
          </cell>
          <cell r="G443" t="str">
            <v>367.00</v>
          </cell>
          <cell r="H443" t="str">
            <v>UG Conductors &amp; Devices</v>
          </cell>
          <cell r="I443">
            <v>467447484.77999997</v>
          </cell>
        </row>
        <row r="444">
          <cell r="A444" t="str">
            <v>36800; Utah</v>
          </cell>
          <cell r="B444" t="str">
            <v>Utah</v>
          </cell>
          <cell r="C444" t="str">
            <v>D</v>
          </cell>
          <cell r="D444">
            <v>850</v>
          </cell>
          <cell r="E444">
            <v>0</v>
          </cell>
          <cell r="F444" t="str">
            <v>DISTRIBUTION PLANT (UTAH)</v>
          </cell>
          <cell r="G444" t="str">
            <v>368.00</v>
          </cell>
          <cell r="H444" t="str">
            <v>Line Transformers</v>
          </cell>
          <cell r="I444">
            <v>427468015.19999999</v>
          </cell>
        </row>
        <row r="445">
          <cell r="A445" t="str">
            <v>36900; Utah</v>
          </cell>
          <cell r="B445" t="str">
            <v>Utah</v>
          </cell>
          <cell r="C445" t="str">
            <v>D</v>
          </cell>
          <cell r="D445">
            <v>850</v>
          </cell>
          <cell r="E445">
            <v>0</v>
          </cell>
          <cell r="F445" t="str">
            <v>DISTRIBUTION PLANT (UTAH)</v>
          </cell>
          <cell r="G445" t="str">
            <v>369.00</v>
          </cell>
          <cell r="H445" t="str">
            <v>Services</v>
          </cell>
          <cell r="I445">
            <v>224795047.11000001</v>
          </cell>
        </row>
        <row r="446">
          <cell r="A446" t="str">
            <v>37000; Utah</v>
          </cell>
          <cell r="B446" t="str">
            <v>Utah</v>
          </cell>
          <cell r="C446" t="str">
            <v>D</v>
          </cell>
          <cell r="D446">
            <v>850</v>
          </cell>
          <cell r="E446">
            <v>0</v>
          </cell>
          <cell r="F446" t="str">
            <v>DISTRIBUTION PLANT (UTAH)</v>
          </cell>
          <cell r="G446" t="str">
            <v>370.00</v>
          </cell>
          <cell r="H446" t="str">
            <v>Meters</v>
          </cell>
          <cell r="I446">
            <v>73237990.219999999</v>
          </cell>
        </row>
        <row r="447">
          <cell r="A447" t="str">
            <v>37100; Utah</v>
          </cell>
          <cell r="B447" t="str">
            <v>Utah</v>
          </cell>
          <cell r="C447" t="str">
            <v>D</v>
          </cell>
          <cell r="D447">
            <v>850</v>
          </cell>
          <cell r="E447">
            <v>0</v>
          </cell>
          <cell r="F447" t="str">
            <v>DISTRIBUTION PLANT (UTAH)</v>
          </cell>
          <cell r="G447" t="str">
            <v>371.00</v>
          </cell>
          <cell r="H447" t="str">
            <v>I.O.C.P.</v>
          </cell>
          <cell r="I447">
            <v>4418312.74</v>
          </cell>
        </row>
        <row r="448">
          <cell r="A448" t="str">
            <v>37300; Utah</v>
          </cell>
          <cell r="B448" t="str">
            <v>Utah</v>
          </cell>
          <cell r="C448" t="str">
            <v>D</v>
          </cell>
          <cell r="D448">
            <v>850</v>
          </cell>
          <cell r="E448">
            <v>0</v>
          </cell>
          <cell r="F448" t="str">
            <v>DISTRIBUTION PLANT (UTAH)</v>
          </cell>
          <cell r="G448" t="str">
            <v>373.00</v>
          </cell>
          <cell r="H448" t="str">
            <v>Street Lighting &amp; Signal Systems</v>
          </cell>
          <cell r="I448">
            <v>23767481.890000001</v>
          </cell>
        </row>
        <row r="449">
          <cell r="A449" t="str">
            <v xml:space="preserve">0; 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 t="str">
            <v>DISTRIBUTION PLANT (UTAH) Total</v>
          </cell>
          <cell r="G449">
            <v>0</v>
          </cell>
          <cell r="H449">
            <v>0</v>
          </cell>
          <cell r="I449">
            <v>2388444688.1900005</v>
          </cell>
        </row>
        <row r="450">
          <cell r="A450" t="str">
            <v>36020; Idaho</v>
          </cell>
          <cell r="B450" t="str">
            <v>Idaho</v>
          </cell>
          <cell r="C450" t="str">
            <v>D</v>
          </cell>
          <cell r="D450">
            <v>300</v>
          </cell>
          <cell r="E450">
            <v>0</v>
          </cell>
          <cell r="F450" t="str">
            <v>DISTRIBUTION PLANT (IDAHO)</v>
          </cell>
          <cell r="G450" t="str">
            <v>360.20</v>
          </cell>
          <cell r="H450" t="str">
            <v>Land Rights</v>
          </cell>
          <cell r="I450">
            <v>1085196.3400000001</v>
          </cell>
        </row>
        <row r="451">
          <cell r="A451" t="str">
            <v>36100; Idaho</v>
          </cell>
          <cell r="B451" t="str">
            <v>Idaho</v>
          </cell>
          <cell r="C451" t="str">
            <v>D</v>
          </cell>
          <cell r="D451">
            <v>300</v>
          </cell>
          <cell r="E451">
            <v>0</v>
          </cell>
          <cell r="F451" t="str">
            <v>DISTRIBUTION PLANT (IDAHO)</v>
          </cell>
          <cell r="G451" t="str">
            <v>361.00</v>
          </cell>
          <cell r="H451" t="str">
            <v>Structures &amp; Improvements</v>
          </cell>
          <cell r="I451">
            <v>2161811.3199999998</v>
          </cell>
        </row>
        <row r="452">
          <cell r="A452" t="str">
            <v>36200; Idaho</v>
          </cell>
          <cell r="B452" t="str">
            <v>Idaho</v>
          </cell>
          <cell r="C452" t="str">
            <v>D</v>
          </cell>
          <cell r="D452">
            <v>300</v>
          </cell>
          <cell r="E452">
            <v>0</v>
          </cell>
          <cell r="F452" t="str">
            <v>DISTRIBUTION PLANT (IDAHO)</v>
          </cell>
          <cell r="G452" t="str">
            <v>362.00</v>
          </cell>
          <cell r="H452" t="str">
            <v>Station Equipment</v>
          </cell>
          <cell r="I452">
            <v>28289569.0900001</v>
          </cell>
        </row>
        <row r="453">
          <cell r="A453" t="str">
            <v>36270; Idaho</v>
          </cell>
          <cell r="B453" t="str">
            <v>Idaho</v>
          </cell>
          <cell r="C453" t="str">
            <v>D</v>
          </cell>
          <cell r="D453">
            <v>300</v>
          </cell>
          <cell r="E453">
            <v>0</v>
          </cell>
          <cell r="F453" t="str">
            <v>DISTRIBUTION PLANT (IDAHO)</v>
          </cell>
          <cell r="G453" t="str">
            <v>362.70</v>
          </cell>
          <cell r="H453" t="str">
            <v>Supervisory &amp; Alarm Equipment</v>
          </cell>
          <cell r="I453">
            <v>388613.07</v>
          </cell>
        </row>
        <row r="454">
          <cell r="A454" t="str">
            <v>36400; Idaho</v>
          </cell>
          <cell r="B454" t="str">
            <v>Idaho</v>
          </cell>
          <cell r="C454" t="str">
            <v>D</v>
          </cell>
          <cell r="D454">
            <v>300</v>
          </cell>
          <cell r="E454">
            <v>0</v>
          </cell>
          <cell r="F454" t="str">
            <v>DISTRIBUTION PLANT (IDAHO)</v>
          </cell>
          <cell r="G454" t="str">
            <v>364.00</v>
          </cell>
          <cell r="H454" t="str">
            <v>Poles, Towers &amp; Fixtures</v>
          </cell>
          <cell r="I454">
            <v>68677210.629999995</v>
          </cell>
        </row>
        <row r="455">
          <cell r="A455" t="str">
            <v>36500; Idaho</v>
          </cell>
          <cell r="B455" t="str">
            <v>Idaho</v>
          </cell>
          <cell r="C455" t="str">
            <v>D</v>
          </cell>
          <cell r="D455">
            <v>300</v>
          </cell>
          <cell r="E455">
            <v>0</v>
          </cell>
          <cell r="F455" t="str">
            <v>DISTRIBUTION PLANT (IDAHO)</v>
          </cell>
          <cell r="G455" t="str">
            <v>365.00</v>
          </cell>
          <cell r="H455" t="str">
            <v>OH Conductors &amp; Devices</v>
          </cell>
          <cell r="I455">
            <v>34559097.719999999</v>
          </cell>
        </row>
        <row r="456">
          <cell r="A456" t="str">
            <v>36600; Idaho</v>
          </cell>
          <cell r="B456" t="str">
            <v>Idaho</v>
          </cell>
          <cell r="C456" t="str">
            <v>D</v>
          </cell>
          <cell r="D456">
            <v>300</v>
          </cell>
          <cell r="E456">
            <v>0</v>
          </cell>
          <cell r="F456" t="str">
            <v>DISTRIBUTION PLANT (IDAHO)</v>
          </cell>
          <cell r="G456" t="str">
            <v>366.00</v>
          </cell>
          <cell r="H456" t="str">
            <v>UG Conduit</v>
          </cell>
          <cell r="I456">
            <v>7887911.9299999997</v>
          </cell>
        </row>
        <row r="457">
          <cell r="A457" t="str">
            <v>36700; Idaho</v>
          </cell>
          <cell r="B457" t="str">
            <v>Idaho</v>
          </cell>
          <cell r="C457" t="str">
            <v>D</v>
          </cell>
          <cell r="D457">
            <v>300</v>
          </cell>
          <cell r="E457">
            <v>0</v>
          </cell>
          <cell r="F457" t="str">
            <v>DISTRIBUTION PLANT (IDAHO)</v>
          </cell>
          <cell r="G457" t="str">
            <v>367.00</v>
          </cell>
          <cell r="H457" t="str">
            <v>UG Conductors &amp; Devices</v>
          </cell>
          <cell r="I457">
            <v>24598549.670000002</v>
          </cell>
        </row>
        <row r="458">
          <cell r="A458" t="str">
            <v>36800; Idaho</v>
          </cell>
          <cell r="B458" t="str">
            <v>Idaho</v>
          </cell>
          <cell r="C458" t="str">
            <v>D</v>
          </cell>
          <cell r="D458">
            <v>300</v>
          </cell>
          <cell r="E458">
            <v>0</v>
          </cell>
          <cell r="F458" t="str">
            <v>DISTRIBUTION PLANT (IDAHO)</v>
          </cell>
          <cell r="G458" t="str">
            <v>368.00</v>
          </cell>
          <cell r="H458" t="str">
            <v>Line Transformers</v>
          </cell>
          <cell r="I458">
            <v>69825543.019999996</v>
          </cell>
        </row>
        <row r="459">
          <cell r="A459" t="str">
            <v>36900; Idaho</v>
          </cell>
          <cell r="B459" t="str">
            <v>Idaho</v>
          </cell>
          <cell r="C459" t="str">
            <v>D</v>
          </cell>
          <cell r="D459">
            <v>300</v>
          </cell>
          <cell r="E459">
            <v>0</v>
          </cell>
          <cell r="F459" t="str">
            <v>DISTRIBUTION PLANT (IDAHO)</v>
          </cell>
          <cell r="G459" t="str">
            <v>369.00</v>
          </cell>
          <cell r="H459" t="str">
            <v>Services</v>
          </cell>
          <cell r="I459">
            <v>30457923.969999999</v>
          </cell>
        </row>
        <row r="460">
          <cell r="A460" t="str">
            <v>37000; Idaho</v>
          </cell>
          <cell r="B460" t="str">
            <v>Idaho</v>
          </cell>
          <cell r="C460" t="str">
            <v>D</v>
          </cell>
          <cell r="D460">
            <v>300</v>
          </cell>
          <cell r="E460">
            <v>0</v>
          </cell>
          <cell r="F460" t="str">
            <v>DISTRIBUTION PLANT (IDAHO)</v>
          </cell>
          <cell r="G460" t="str">
            <v>370.00</v>
          </cell>
          <cell r="H460" t="str">
            <v>Meters</v>
          </cell>
          <cell r="I460">
            <v>13315346.99</v>
          </cell>
        </row>
        <row r="461">
          <cell r="A461" t="str">
            <v>37100; Idaho</v>
          </cell>
          <cell r="B461" t="str">
            <v>Idaho</v>
          </cell>
          <cell r="C461" t="str">
            <v>D</v>
          </cell>
          <cell r="D461">
            <v>300</v>
          </cell>
          <cell r="E461">
            <v>0</v>
          </cell>
          <cell r="F461" t="str">
            <v>DISTRIBUTION PLANT (IDAHO)</v>
          </cell>
          <cell r="G461" t="str">
            <v>371.00</v>
          </cell>
          <cell r="H461" t="str">
            <v>I.O.C.P.</v>
          </cell>
          <cell r="I461">
            <v>169110.18</v>
          </cell>
        </row>
        <row r="462">
          <cell r="A462" t="str">
            <v>37300; Idaho</v>
          </cell>
          <cell r="B462" t="str">
            <v>Idaho</v>
          </cell>
          <cell r="C462" t="str">
            <v>D</v>
          </cell>
          <cell r="D462">
            <v>300</v>
          </cell>
          <cell r="E462">
            <v>0</v>
          </cell>
          <cell r="F462" t="str">
            <v>DISTRIBUTION PLANT (IDAHO)</v>
          </cell>
          <cell r="G462" t="str">
            <v>373.00</v>
          </cell>
          <cell r="H462" t="str">
            <v>Street Lighting &amp; Signal Systems</v>
          </cell>
          <cell r="I462">
            <v>618578.57999999996</v>
          </cell>
        </row>
        <row r="463">
          <cell r="A463" t="str">
            <v xml:space="preserve">0; 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 t="str">
            <v>DISTRIBUTION PLANT (IDAHO) Total</v>
          </cell>
          <cell r="G463">
            <v>0</v>
          </cell>
          <cell r="H463">
            <v>0</v>
          </cell>
          <cell r="I463">
            <v>282034462.51000005</v>
          </cell>
        </row>
        <row r="464">
          <cell r="A464" t="str">
            <v xml:space="preserve">0; </v>
          </cell>
          <cell r="B464">
            <v>0</v>
          </cell>
          <cell r="C464" t="str">
            <v>D Total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5639593821.1000023</v>
          </cell>
        </row>
        <row r="465">
          <cell r="A465" t="str">
            <v>39000; Oregon</v>
          </cell>
          <cell r="B465" t="str">
            <v>Oregon</v>
          </cell>
          <cell r="C465" t="str">
            <v>G</v>
          </cell>
          <cell r="D465">
            <v>100</v>
          </cell>
          <cell r="E465">
            <v>0</v>
          </cell>
          <cell r="F465" t="str">
            <v>GENERAL PLANT (OREGON)</v>
          </cell>
          <cell r="G465" t="str">
            <v>390.00</v>
          </cell>
          <cell r="H465" t="str">
            <v>Structures &amp; Improvements</v>
          </cell>
          <cell r="I465">
            <v>73351600.510000005</v>
          </cell>
        </row>
        <row r="466">
          <cell r="A466" t="str">
            <v>39201; Oregon</v>
          </cell>
          <cell r="B466" t="str">
            <v>Oregon</v>
          </cell>
          <cell r="C466" t="str">
            <v>G</v>
          </cell>
          <cell r="D466">
            <v>100</v>
          </cell>
          <cell r="E466">
            <v>0</v>
          </cell>
          <cell r="F466" t="str">
            <v>GENERAL PLANT (OREGON)</v>
          </cell>
          <cell r="G466" t="str">
            <v>392.01</v>
          </cell>
          <cell r="H466" t="str">
            <v>Transp. Eqpt - Light Trucks &amp; Vans</v>
          </cell>
          <cell r="I466">
            <v>11309407.76</v>
          </cell>
        </row>
        <row r="467">
          <cell r="A467" t="str">
            <v>39205; Oregon</v>
          </cell>
          <cell r="B467" t="str">
            <v>Oregon</v>
          </cell>
          <cell r="C467" t="str">
            <v>G</v>
          </cell>
          <cell r="D467">
            <v>100</v>
          </cell>
          <cell r="E467">
            <v>0</v>
          </cell>
          <cell r="F467" t="str">
            <v>GENERAL PLANT (OREGON)</v>
          </cell>
          <cell r="G467" t="str">
            <v>392.05</v>
          </cell>
          <cell r="H467" t="str">
            <v>Transp. Eqpt - Medium Trucks</v>
          </cell>
          <cell r="I467">
            <v>10847610.24</v>
          </cell>
        </row>
        <row r="468">
          <cell r="A468" t="str">
            <v>39209; Oregon</v>
          </cell>
          <cell r="B468" t="str">
            <v>Oregon</v>
          </cell>
          <cell r="C468" t="str">
            <v>G</v>
          </cell>
          <cell r="D468">
            <v>100</v>
          </cell>
          <cell r="E468">
            <v>0</v>
          </cell>
          <cell r="F468" t="str">
            <v>GENERAL PLANT (OREGON)</v>
          </cell>
          <cell r="G468" t="str">
            <v>392.09</v>
          </cell>
          <cell r="H468" t="str">
            <v>Transp. Eqpt - Trailers</v>
          </cell>
          <cell r="I468">
            <v>3429180.7</v>
          </cell>
        </row>
        <row r="469">
          <cell r="A469" t="str">
            <v>39603; Oregon</v>
          </cell>
          <cell r="B469" t="str">
            <v>Oregon</v>
          </cell>
          <cell r="C469" t="str">
            <v>G</v>
          </cell>
          <cell r="D469">
            <v>100</v>
          </cell>
          <cell r="E469">
            <v>0</v>
          </cell>
          <cell r="F469" t="str">
            <v>GENERAL PLANT (OREGON)</v>
          </cell>
          <cell r="G469" t="str">
            <v>396.03</v>
          </cell>
          <cell r="H469" t="str">
            <v>Light Power Operated Equipment</v>
          </cell>
          <cell r="I469">
            <v>7861988.6600000001</v>
          </cell>
        </row>
        <row r="470">
          <cell r="A470" t="str">
            <v>39607; Oregon</v>
          </cell>
          <cell r="B470" t="str">
            <v>Oregon</v>
          </cell>
          <cell r="C470" t="str">
            <v>G</v>
          </cell>
          <cell r="D470">
            <v>100</v>
          </cell>
          <cell r="E470">
            <v>0</v>
          </cell>
          <cell r="F470" t="str">
            <v>GENERAL PLANT (OREGON)</v>
          </cell>
          <cell r="G470" t="str">
            <v>396.07</v>
          </cell>
          <cell r="H470" t="str">
            <v>Heavy Power Operated Equipment</v>
          </cell>
          <cell r="I470">
            <v>28086567.010000002</v>
          </cell>
        </row>
        <row r="471">
          <cell r="A471" t="str">
            <v xml:space="preserve">0; 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 t="str">
            <v>GENERAL PLANT (OREGON) Total</v>
          </cell>
          <cell r="G471">
            <v>0</v>
          </cell>
          <cell r="H471">
            <v>0</v>
          </cell>
          <cell r="I471">
            <v>134886354.88</v>
          </cell>
        </row>
        <row r="472">
          <cell r="A472" t="str">
            <v>39000; Washington</v>
          </cell>
          <cell r="B472" t="str">
            <v>Washington</v>
          </cell>
          <cell r="C472" t="str">
            <v>G</v>
          </cell>
          <cell r="D472">
            <v>200</v>
          </cell>
          <cell r="E472">
            <v>0</v>
          </cell>
          <cell r="F472" t="str">
            <v>GENERAL PLANT (WASHINGTON)</v>
          </cell>
          <cell r="G472" t="str">
            <v>390.00</v>
          </cell>
          <cell r="H472" t="str">
            <v>Structures &amp; Improvements</v>
          </cell>
          <cell r="I472">
            <v>11089628.369999999</v>
          </cell>
        </row>
        <row r="473">
          <cell r="A473" t="str">
            <v>39201; Washington</v>
          </cell>
          <cell r="B473" t="str">
            <v>Washington</v>
          </cell>
          <cell r="C473" t="str">
            <v>G</v>
          </cell>
          <cell r="D473">
            <v>200</v>
          </cell>
          <cell r="E473">
            <v>0</v>
          </cell>
          <cell r="F473" t="str">
            <v>GENERAL PLANT (WASHINGTON)</v>
          </cell>
          <cell r="G473" t="str">
            <v>392.01</v>
          </cell>
          <cell r="H473" t="str">
            <v>Transp. Eqpt - Light Trucks &amp; Vans</v>
          </cell>
          <cell r="I473">
            <v>2377341.77</v>
          </cell>
        </row>
        <row r="474">
          <cell r="A474" t="str">
            <v>39205; Washington</v>
          </cell>
          <cell r="B474" t="str">
            <v>Washington</v>
          </cell>
          <cell r="C474" t="str">
            <v>G</v>
          </cell>
          <cell r="D474">
            <v>200</v>
          </cell>
          <cell r="E474">
            <v>0</v>
          </cell>
          <cell r="F474" t="str">
            <v>GENERAL PLANT (WASHINGTON)</v>
          </cell>
          <cell r="G474" t="str">
            <v>392.05</v>
          </cell>
          <cell r="H474" t="str">
            <v>Transp. Eqpt - Medium Trucks</v>
          </cell>
          <cell r="I474">
            <v>4398208.25</v>
          </cell>
        </row>
        <row r="475">
          <cell r="A475" t="str">
            <v>39209; Washington</v>
          </cell>
          <cell r="B475" t="str">
            <v>Washington</v>
          </cell>
          <cell r="C475" t="str">
            <v>G</v>
          </cell>
          <cell r="D475">
            <v>200</v>
          </cell>
          <cell r="E475">
            <v>0</v>
          </cell>
          <cell r="F475" t="str">
            <v>GENERAL PLANT (WASHINGTON)</v>
          </cell>
          <cell r="G475" t="str">
            <v>392.09</v>
          </cell>
          <cell r="H475" t="str">
            <v>Transp. Eqpt - Trailers</v>
          </cell>
          <cell r="I475">
            <v>793736.04</v>
          </cell>
        </row>
        <row r="476">
          <cell r="A476" t="str">
            <v>39603; Washington</v>
          </cell>
          <cell r="B476" t="str">
            <v>Washington</v>
          </cell>
          <cell r="C476" t="str">
            <v>G</v>
          </cell>
          <cell r="D476">
            <v>200</v>
          </cell>
          <cell r="E476">
            <v>0</v>
          </cell>
          <cell r="F476" t="str">
            <v>GENERAL PLANT (WASHINGTON)</v>
          </cell>
          <cell r="G476" t="str">
            <v>396.03</v>
          </cell>
          <cell r="H476" t="str">
            <v>Light Power Operated Equipment</v>
          </cell>
          <cell r="I476">
            <v>1921979.46</v>
          </cell>
        </row>
        <row r="477">
          <cell r="A477" t="str">
            <v>39607; Washington</v>
          </cell>
          <cell r="B477" t="str">
            <v>Washington</v>
          </cell>
          <cell r="C477" t="str">
            <v>G</v>
          </cell>
          <cell r="D477">
            <v>200</v>
          </cell>
          <cell r="E477">
            <v>0</v>
          </cell>
          <cell r="F477" t="str">
            <v>GENERAL PLANT (WASHINGTON)</v>
          </cell>
          <cell r="G477" t="str">
            <v>396.07</v>
          </cell>
          <cell r="H477" t="str">
            <v>Heavy Power Operated Equipment</v>
          </cell>
          <cell r="I477">
            <v>6701182.7199999997</v>
          </cell>
        </row>
        <row r="478">
          <cell r="A478" t="str">
            <v xml:space="preserve">0; 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 t="str">
            <v>GENERAL PLANT (WASHINGTON) Total</v>
          </cell>
          <cell r="G478">
            <v>0</v>
          </cell>
          <cell r="H478">
            <v>0</v>
          </cell>
          <cell r="I478">
            <v>27282076.609999999</v>
          </cell>
        </row>
        <row r="479">
          <cell r="A479" t="str">
            <v>38920; Wyoming</v>
          </cell>
          <cell r="B479" t="str">
            <v>Wyoming</v>
          </cell>
          <cell r="C479" t="str">
            <v>G</v>
          </cell>
          <cell r="D479">
            <v>500</v>
          </cell>
          <cell r="E479">
            <v>0</v>
          </cell>
          <cell r="F479" t="str">
            <v>GENERAL PLANT (WYOMING)</v>
          </cell>
          <cell r="G479" t="str">
            <v>389.20</v>
          </cell>
          <cell r="H479" t="str">
            <v>Land Rights</v>
          </cell>
          <cell r="I479">
            <v>74341.83</v>
          </cell>
        </row>
        <row r="480">
          <cell r="A480" t="str">
            <v>39000; Wyoming</v>
          </cell>
          <cell r="B480" t="str">
            <v>Wyoming</v>
          </cell>
          <cell r="C480" t="str">
            <v>G</v>
          </cell>
          <cell r="D480">
            <v>500</v>
          </cell>
          <cell r="E480">
            <v>0</v>
          </cell>
          <cell r="F480" t="str">
            <v>GENERAL PLANT (WYOMING)</v>
          </cell>
          <cell r="G480" t="str">
            <v>390.00</v>
          </cell>
          <cell r="H480" t="str">
            <v>Structures &amp; Improvements</v>
          </cell>
          <cell r="I480">
            <v>8859170.7200000007</v>
          </cell>
        </row>
        <row r="481">
          <cell r="A481" t="str">
            <v>39201; Wyoming</v>
          </cell>
          <cell r="B481" t="str">
            <v>Wyoming</v>
          </cell>
          <cell r="C481" t="str">
            <v>G</v>
          </cell>
          <cell r="D481">
            <v>500</v>
          </cell>
          <cell r="E481">
            <v>0</v>
          </cell>
          <cell r="F481" t="str">
            <v>GENERAL PLANT (WYOMING)</v>
          </cell>
          <cell r="G481" t="str">
            <v>392.01</v>
          </cell>
          <cell r="H481" t="str">
            <v>Transp. Eqpt - Light Trucks &amp; Vans</v>
          </cell>
          <cell r="I481">
            <v>5061709.34</v>
          </cell>
        </row>
        <row r="482">
          <cell r="A482" t="str">
            <v>39205; Wyoming</v>
          </cell>
          <cell r="B482" t="str">
            <v>Wyoming</v>
          </cell>
          <cell r="C482" t="str">
            <v>G</v>
          </cell>
          <cell r="D482">
            <v>500</v>
          </cell>
          <cell r="E482">
            <v>0</v>
          </cell>
          <cell r="F482" t="str">
            <v>GENERAL PLANT (WYOMING)</v>
          </cell>
          <cell r="G482" t="str">
            <v>392.05</v>
          </cell>
          <cell r="H482" t="str">
            <v>Transp. Eqpt - Medium Trucks</v>
          </cell>
          <cell r="I482">
            <v>5939355.4299999997</v>
          </cell>
        </row>
        <row r="483">
          <cell r="A483" t="str">
            <v>39209; Wyoming</v>
          </cell>
          <cell r="B483" t="str">
            <v>Wyoming</v>
          </cell>
          <cell r="C483" t="str">
            <v>G</v>
          </cell>
          <cell r="D483">
            <v>500</v>
          </cell>
          <cell r="E483">
            <v>0</v>
          </cell>
          <cell r="F483" t="str">
            <v>GENERAL PLANT (WYOMING)</v>
          </cell>
          <cell r="G483" t="str">
            <v>392.09</v>
          </cell>
          <cell r="H483" t="str">
            <v>Transp. Eqpt - Trailers</v>
          </cell>
          <cell r="I483">
            <v>2995313.95</v>
          </cell>
        </row>
        <row r="484">
          <cell r="A484" t="str">
            <v>39603; Wyoming</v>
          </cell>
          <cell r="B484" t="str">
            <v>Wyoming</v>
          </cell>
          <cell r="C484" t="str">
            <v>G</v>
          </cell>
          <cell r="D484">
            <v>500</v>
          </cell>
          <cell r="E484">
            <v>0</v>
          </cell>
          <cell r="F484" t="str">
            <v>GENERAL PLANT (WYOMING)</v>
          </cell>
          <cell r="G484" t="str">
            <v>396.03</v>
          </cell>
          <cell r="H484" t="str">
            <v>Light Power Operated Equipment</v>
          </cell>
          <cell r="I484">
            <v>3567731.47</v>
          </cell>
        </row>
        <row r="485">
          <cell r="A485" t="str">
            <v>39607; Wyoming</v>
          </cell>
          <cell r="B485" t="str">
            <v>Wyoming</v>
          </cell>
          <cell r="C485" t="str">
            <v>G</v>
          </cell>
          <cell r="D485">
            <v>500</v>
          </cell>
          <cell r="E485">
            <v>0</v>
          </cell>
          <cell r="F485" t="str">
            <v>GENERAL PLANT (WYOMING)</v>
          </cell>
          <cell r="G485" t="str">
            <v>396.07</v>
          </cell>
          <cell r="H485" t="str">
            <v>Heavy Power Operated Equipment</v>
          </cell>
          <cell r="I485">
            <v>29898991.57</v>
          </cell>
        </row>
        <row r="486">
          <cell r="A486" t="str">
            <v xml:space="preserve">0; 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 t="str">
            <v>GENERAL PLANT (WYOMING) Total</v>
          </cell>
          <cell r="G486">
            <v>0</v>
          </cell>
          <cell r="H486">
            <v>0</v>
          </cell>
          <cell r="I486">
            <v>56396614.310000002</v>
          </cell>
        </row>
        <row r="487">
          <cell r="A487" t="str">
            <v>39000; California</v>
          </cell>
          <cell r="B487" t="str">
            <v>California</v>
          </cell>
          <cell r="C487" t="str">
            <v>G</v>
          </cell>
          <cell r="D487">
            <v>600</v>
          </cell>
          <cell r="E487">
            <v>0</v>
          </cell>
          <cell r="F487" t="str">
            <v>GENERAL PLANT (CALIFORNIA)</v>
          </cell>
          <cell r="G487" t="str">
            <v>390.00</v>
          </cell>
          <cell r="H487" t="str">
            <v>Structures &amp; Improvements</v>
          </cell>
          <cell r="I487">
            <v>2954073.24</v>
          </cell>
        </row>
        <row r="488">
          <cell r="A488" t="str">
            <v>39201; California</v>
          </cell>
          <cell r="B488" t="str">
            <v>California</v>
          </cell>
          <cell r="C488" t="str">
            <v>G</v>
          </cell>
          <cell r="D488">
            <v>600</v>
          </cell>
          <cell r="E488">
            <v>0</v>
          </cell>
          <cell r="F488" t="str">
            <v>GENERAL PLANT (CALIFORNIA)</v>
          </cell>
          <cell r="G488" t="str">
            <v>392.01</v>
          </cell>
          <cell r="H488" t="str">
            <v>Transp. Eqpt - Light Trucks &amp; Vans</v>
          </cell>
          <cell r="I488">
            <v>1086563.83</v>
          </cell>
        </row>
        <row r="489">
          <cell r="A489" t="str">
            <v>39205; California</v>
          </cell>
          <cell r="B489" t="str">
            <v>California</v>
          </cell>
          <cell r="C489" t="str">
            <v>G</v>
          </cell>
          <cell r="D489">
            <v>600</v>
          </cell>
          <cell r="E489">
            <v>0</v>
          </cell>
          <cell r="F489" t="str">
            <v>GENERAL PLANT (CALIFORNIA)</v>
          </cell>
          <cell r="G489" t="str">
            <v>392.05</v>
          </cell>
          <cell r="H489" t="str">
            <v>Transp. Eqpt - Medium Trucks</v>
          </cell>
          <cell r="I489">
            <v>1055548.28</v>
          </cell>
        </row>
        <row r="490">
          <cell r="A490" t="str">
            <v>39209; California</v>
          </cell>
          <cell r="B490" t="str">
            <v>California</v>
          </cell>
          <cell r="C490" t="str">
            <v>G</v>
          </cell>
          <cell r="D490">
            <v>600</v>
          </cell>
          <cell r="E490">
            <v>0</v>
          </cell>
          <cell r="F490" t="str">
            <v>GENERAL PLANT (CALIFORNIA)</v>
          </cell>
          <cell r="G490" t="str">
            <v>392.09</v>
          </cell>
          <cell r="H490" t="str">
            <v>Transp. Eqpt - Trailers</v>
          </cell>
          <cell r="I490">
            <v>461951.34</v>
          </cell>
        </row>
        <row r="491">
          <cell r="A491" t="str">
            <v>39603; California</v>
          </cell>
          <cell r="B491" t="str">
            <v>California</v>
          </cell>
          <cell r="C491" t="str">
            <v>G</v>
          </cell>
          <cell r="D491">
            <v>600</v>
          </cell>
          <cell r="E491">
            <v>0</v>
          </cell>
          <cell r="F491" t="str">
            <v>GENERAL PLANT (CALIFORNIA)</v>
          </cell>
          <cell r="G491" t="str">
            <v>396.03</v>
          </cell>
          <cell r="H491" t="str">
            <v>Light Power Operated Equipment</v>
          </cell>
          <cell r="I491">
            <v>1197491.3400000001</v>
          </cell>
        </row>
        <row r="492">
          <cell r="A492" t="str">
            <v>39607; California</v>
          </cell>
          <cell r="B492" t="str">
            <v>California</v>
          </cell>
          <cell r="C492" t="str">
            <v>G</v>
          </cell>
          <cell r="D492">
            <v>600</v>
          </cell>
          <cell r="E492">
            <v>0</v>
          </cell>
          <cell r="F492" t="str">
            <v>GENERAL PLANT (CALIFORNIA)</v>
          </cell>
          <cell r="G492" t="str">
            <v>396.07</v>
          </cell>
          <cell r="H492" t="str">
            <v>Heavy Power Operated Equipment</v>
          </cell>
          <cell r="I492">
            <v>3402265.82</v>
          </cell>
        </row>
        <row r="493">
          <cell r="A493" t="str">
            <v xml:space="preserve">0; 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 t="str">
            <v>GENERAL PLANT (CALIFORNIA) Total</v>
          </cell>
          <cell r="G493">
            <v>0</v>
          </cell>
          <cell r="H493">
            <v>0</v>
          </cell>
          <cell r="I493">
            <v>10157893.85</v>
          </cell>
        </row>
        <row r="494">
          <cell r="A494" t="str">
            <v>39000; AZCOMT</v>
          </cell>
          <cell r="B494" t="str">
            <v>AZCOMT</v>
          </cell>
          <cell r="C494" t="str">
            <v>G</v>
          </cell>
          <cell r="D494">
            <v>150</v>
          </cell>
          <cell r="E494">
            <v>0</v>
          </cell>
          <cell r="F494" t="str">
            <v>GENERAL PLANT (AZ, CO, MT, etc.)</v>
          </cell>
          <cell r="G494" t="str">
            <v>390.00</v>
          </cell>
          <cell r="H494" t="str">
            <v>Structures &amp; Improvements</v>
          </cell>
          <cell r="I494">
            <v>383797.68</v>
          </cell>
        </row>
        <row r="495">
          <cell r="A495" t="str">
            <v>39201; AZCOMT</v>
          </cell>
          <cell r="B495" t="str">
            <v>AZCOMT</v>
          </cell>
          <cell r="C495" t="str">
            <v>G</v>
          </cell>
          <cell r="D495">
            <v>150</v>
          </cell>
          <cell r="E495">
            <v>0</v>
          </cell>
          <cell r="F495" t="str">
            <v>GENERAL PLANT (AZ, CO, MT, etc.)</v>
          </cell>
          <cell r="G495" t="str">
            <v>392.01</v>
          </cell>
          <cell r="H495" t="str">
            <v>Transp. Eqpt - Light Trucks &amp; Vans</v>
          </cell>
          <cell r="I495">
            <v>581852</v>
          </cell>
        </row>
        <row r="496">
          <cell r="A496" t="str">
            <v>39205; AZCOMT</v>
          </cell>
          <cell r="B496" t="str">
            <v>AZCOMT</v>
          </cell>
          <cell r="C496" t="str">
            <v>G</v>
          </cell>
          <cell r="D496">
            <v>150</v>
          </cell>
          <cell r="E496">
            <v>0</v>
          </cell>
          <cell r="F496" t="str">
            <v>GENERAL PLANT (AZ, CO, MT, etc.)</v>
          </cell>
          <cell r="G496" t="str">
            <v>392.05</v>
          </cell>
          <cell r="H496" t="str">
            <v>Transp. Eqpt - Medium Trucks</v>
          </cell>
          <cell r="I496">
            <v>292979.93</v>
          </cell>
        </row>
        <row r="497">
          <cell r="A497" t="str">
            <v>39209; AZCOMT</v>
          </cell>
          <cell r="B497" t="str">
            <v>AZCOMT</v>
          </cell>
          <cell r="C497" t="str">
            <v>G</v>
          </cell>
          <cell r="D497">
            <v>150</v>
          </cell>
          <cell r="E497">
            <v>0</v>
          </cell>
          <cell r="F497" t="str">
            <v>GENERAL PLANT (AZ, CO, MT, etc.)</v>
          </cell>
          <cell r="G497" t="str">
            <v>392.09</v>
          </cell>
          <cell r="H497" t="str">
            <v>Transp. Eqpt - Trailers</v>
          </cell>
          <cell r="I497">
            <v>8560.4599999999991</v>
          </cell>
        </row>
        <row r="498">
          <cell r="A498" t="str">
            <v>39607; AZCOMT</v>
          </cell>
          <cell r="B498" t="str">
            <v>AZCOMT</v>
          </cell>
          <cell r="C498" t="str">
            <v>G</v>
          </cell>
          <cell r="D498">
            <v>150</v>
          </cell>
          <cell r="E498">
            <v>0</v>
          </cell>
          <cell r="F498" t="str">
            <v>GENERAL PLANT (AZ, CO, MT, etc.)</v>
          </cell>
          <cell r="G498" t="str">
            <v>396.07</v>
          </cell>
          <cell r="H498" t="str">
            <v>Heavy Power Operated Equipment</v>
          </cell>
          <cell r="I498">
            <v>2448697.64</v>
          </cell>
        </row>
        <row r="499">
          <cell r="A499" t="str">
            <v xml:space="preserve">0; 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 t="str">
            <v>GENERAL PLANT (AZ, CO, MT, etc.) Total</v>
          </cell>
          <cell r="G499">
            <v>0</v>
          </cell>
          <cell r="H499">
            <v>0</v>
          </cell>
          <cell r="I499">
            <v>3715887.71</v>
          </cell>
        </row>
        <row r="500">
          <cell r="A500" t="str">
            <v>38920; Utah</v>
          </cell>
          <cell r="B500" t="str">
            <v>Utah</v>
          </cell>
          <cell r="C500" t="str">
            <v>G</v>
          </cell>
          <cell r="D500">
            <v>850</v>
          </cell>
          <cell r="E500">
            <v>0</v>
          </cell>
          <cell r="F500" t="str">
            <v>GENERAL PLANT (UTAH)</v>
          </cell>
          <cell r="G500" t="str">
            <v>389.20</v>
          </cell>
          <cell r="H500" t="str">
            <v>Land Rights</v>
          </cell>
          <cell r="I500">
            <v>35298.050000000003</v>
          </cell>
        </row>
        <row r="501">
          <cell r="A501" t="str">
            <v>39000; Utah</v>
          </cell>
          <cell r="B501" t="str">
            <v>Utah</v>
          </cell>
          <cell r="C501" t="str">
            <v>G</v>
          </cell>
          <cell r="D501">
            <v>850</v>
          </cell>
          <cell r="E501">
            <v>0</v>
          </cell>
          <cell r="F501" t="str">
            <v>GENERAL PLANT (UTAH)</v>
          </cell>
          <cell r="G501" t="str">
            <v>390.00</v>
          </cell>
          <cell r="H501" t="str">
            <v>Structures &amp; Improvements</v>
          </cell>
          <cell r="I501">
            <v>90351122.719999894</v>
          </cell>
        </row>
        <row r="502">
          <cell r="A502" t="str">
            <v>39201; Utah</v>
          </cell>
          <cell r="B502" t="str">
            <v>Utah</v>
          </cell>
          <cell r="C502" t="str">
            <v>G</v>
          </cell>
          <cell r="D502">
            <v>850</v>
          </cell>
          <cell r="E502">
            <v>0</v>
          </cell>
          <cell r="F502" t="str">
            <v>GENERAL PLANT (UTAH)</v>
          </cell>
          <cell r="G502" t="str">
            <v>392.01</v>
          </cell>
          <cell r="H502" t="str">
            <v>Transp. Eqpt - Light Trucks &amp; Vans</v>
          </cell>
          <cell r="I502">
            <v>15782371.74</v>
          </cell>
        </row>
        <row r="503">
          <cell r="A503" t="str">
            <v>39205; Utah</v>
          </cell>
          <cell r="B503" t="str">
            <v>Utah</v>
          </cell>
          <cell r="C503" t="str">
            <v>G</v>
          </cell>
          <cell r="D503">
            <v>850</v>
          </cell>
          <cell r="E503">
            <v>0</v>
          </cell>
          <cell r="F503" t="str">
            <v>GENERAL PLANT (UTAH)</v>
          </cell>
          <cell r="G503" t="str">
            <v>392.05</v>
          </cell>
          <cell r="H503" t="str">
            <v>Transp. Eqpt - Medium Trucks</v>
          </cell>
          <cell r="I503">
            <v>21495245.66</v>
          </cell>
        </row>
        <row r="504">
          <cell r="A504" t="str">
            <v>39209; Utah</v>
          </cell>
          <cell r="B504" t="str">
            <v>Utah</v>
          </cell>
          <cell r="C504" t="str">
            <v>G</v>
          </cell>
          <cell r="D504">
            <v>850</v>
          </cell>
          <cell r="E504">
            <v>0</v>
          </cell>
          <cell r="F504" t="str">
            <v>GENERAL PLANT (UTAH)</v>
          </cell>
          <cell r="G504" t="str">
            <v>392.09</v>
          </cell>
          <cell r="H504" t="str">
            <v>Transp. Eqpt - Trailers</v>
          </cell>
          <cell r="I504">
            <v>7090753.1299999999</v>
          </cell>
        </row>
        <row r="505">
          <cell r="A505" t="str">
            <v>39230; Utah</v>
          </cell>
          <cell r="B505" t="str">
            <v>Utah</v>
          </cell>
          <cell r="C505" t="str">
            <v>G</v>
          </cell>
          <cell r="D505">
            <v>850</v>
          </cell>
          <cell r="E505">
            <v>0</v>
          </cell>
          <cell r="F505" t="str">
            <v>GENERAL PLANT (UTAH)</v>
          </cell>
          <cell r="G505" t="str">
            <v>392.30</v>
          </cell>
          <cell r="H505" t="str">
            <v>Aircraft</v>
          </cell>
          <cell r="I505">
            <v>3076269.26</v>
          </cell>
        </row>
        <row r="506">
          <cell r="A506" t="str">
            <v>39603; Utah</v>
          </cell>
          <cell r="B506" t="str">
            <v>Utah</v>
          </cell>
          <cell r="C506" t="str">
            <v>G</v>
          </cell>
          <cell r="D506">
            <v>850</v>
          </cell>
          <cell r="E506">
            <v>0</v>
          </cell>
          <cell r="F506" t="str">
            <v>GENERAL PLANT (UTAH)</v>
          </cell>
          <cell r="G506" t="str">
            <v>396.03</v>
          </cell>
          <cell r="H506" t="str">
            <v>Light Power Operated Equipment</v>
          </cell>
          <cell r="I506">
            <v>6295956.5300000003</v>
          </cell>
        </row>
        <row r="507">
          <cell r="A507" t="str">
            <v>39607; Utah</v>
          </cell>
          <cell r="B507" t="str">
            <v>Utah</v>
          </cell>
          <cell r="C507" t="str">
            <v>G</v>
          </cell>
          <cell r="D507">
            <v>850</v>
          </cell>
          <cell r="E507">
            <v>0</v>
          </cell>
          <cell r="F507" t="str">
            <v>GENERAL PLANT (UTAH)</v>
          </cell>
          <cell r="G507" t="str">
            <v>396.07</v>
          </cell>
          <cell r="H507" t="str">
            <v>Heavy Power Operated Equipment</v>
          </cell>
          <cell r="I507">
            <v>50520185.099999897</v>
          </cell>
        </row>
        <row r="508">
          <cell r="A508" t="str">
            <v xml:space="preserve">0; 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GENERAL PLANT (UTAH) Total</v>
          </cell>
          <cell r="G508">
            <v>0</v>
          </cell>
          <cell r="H508">
            <v>0</v>
          </cell>
          <cell r="I508">
            <v>194647202.18999979</v>
          </cell>
        </row>
        <row r="509">
          <cell r="A509" t="str">
            <v>38920; Idaho</v>
          </cell>
          <cell r="B509" t="str">
            <v>Idaho</v>
          </cell>
          <cell r="C509" t="str">
            <v>G</v>
          </cell>
          <cell r="D509">
            <v>300</v>
          </cell>
          <cell r="E509">
            <v>0</v>
          </cell>
          <cell r="F509" t="str">
            <v>GENERAL PLANT (IDAHO)</v>
          </cell>
          <cell r="G509" t="str">
            <v>389.20</v>
          </cell>
          <cell r="H509" t="str">
            <v>Land Rights</v>
          </cell>
          <cell r="I509">
            <v>4867.6400000000003</v>
          </cell>
        </row>
        <row r="510">
          <cell r="A510" t="str">
            <v>39000; Idaho</v>
          </cell>
          <cell r="B510" t="str">
            <v>Idaho</v>
          </cell>
          <cell r="C510" t="str">
            <v>G</v>
          </cell>
          <cell r="D510">
            <v>300</v>
          </cell>
          <cell r="E510">
            <v>0</v>
          </cell>
          <cell r="F510" t="str">
            <v>GENERAL PLANT (IDAHO)</v>
          </cell>
          <cell r="G510" t="str">
            <v>390.00</v>
          </cell>
          <cell r="H510" t="str">
            <v>Structures &amp; Improvements</v>
          </cell>
          <cell r="I510">
            <v>12179348.140000001</v>
          </cell>
        </row>
        <row r="511">
          <cell r="A511" t="str">
            <v>39201; Idaho</v>
          </cell>
          <cell r="B511" t="str">
            <v>Idaho</v>
          </cell>
          <cell r="C511" t="str">
            <v>G</v>
          </cell>
          <cell r="D511">
            <v>300</v>
          </cell>
          <cell r="E511">
            <v>0</v>
          </cell>
          <cell r="F511" t="str">
            <v>GENERAL PLANT (IDAHO)</v>
          </cell>
          <cell r="G511" t="str">
            <v>392.01</v>
          </cell>
          <cell r="H511" t="str">
            <v>Transp. Eqpt - Light Trucks &amp; Vans</v>
          </cell>
          <cell r="I511">
            <v>2498605.52</v>
          </cell>
        </row>
        <row r="512">
          <cell r="A512" t="str">
            <v>39205; Idaho</v>
          </cell>
          <cell r="B512" t="str">
            <v>Idaho</v>
          </cell>
          <cell r="C512" t="str">
            <v>G</v>
          </cell>
          <cell r="D512">
            <v>300</v>
          </cell>
          <cell r="E512">
            <v>0</v>
          </cell>
          <cell r="F512" t="str">
            <v>GENERAL PLANT (IDAHO)</v>
          </cell>
          <cell r="G512" t="str">
            <v>392.05</v>
          </cell>
          <cell r="H512" t="str">
            <v>Transp. Eqpt - Medium Trucks</v>
          </cell>
          <cell r="I512">
            <v>2964209.9</v>
          </cell>
        </row>
        <row r="513">
          <cell r="A513" t="str">
            <v>39209; Idaho</v>
          </cell>
          <cell r="B513" t="str">
            <v>Idaho</v>
          </cell>
          <cell r="C513" t="str">
            <v>G</v>
          </cell>
          <cell r="D513">
            <v>300</v>
          </cell>
          <cell r="E513">
            <v>0</v>
          </cell>
          <cell r="F513" t="str">
            <v>GENERAL PLANT (IDAHO)</v>
          </cell>
          <cell r="G513" t="str">
            <v>392.09</v>
          </cell>
          <cell r="H513" t="str">
            <v>Transp. Eqpt - Trailers</v>
          </cell>
          <cell r="I513">
            <v>978960.98</v>
          </cell>
        </row>
        <row r="514">
          <cell r="A514" t="str">
            <v>39603; Idaho</v>
          </cell>
          <cell r="B514" t="str">
            <v>Idaho</v>
          </cell>
          <cell r="C514" t="str">
            <v>G</v>
          </cell>
          <cell r="D514">
            <v>300</v>
          </cell>
          <cell r="E514">
            <v>0</v>
          </cell>
          <cell r="F514" t="str">
            <v>GENERAL PLANT (IDAHO)</v>
          </cell>
          <cell r="G514" t="str">
            <v>396.03</v>
          </cell>
          <cell r="H514" t="str">
            <v>Light Power Operated Equipment</v>
          </cell>
          <cell r="I514">
            <v>2094379.23</v>
          </cell>
        </row>
        <row r="515">
          <cell r="A515" t="str">
            <v>39607; Idaho</v>
          </cell>
          <cell r="B515" t="str">
            <v>Idaho</v>
          </cell>
          <cell r="C515" t="str">
            <v>G</v>
          </cell>
          <cell r="D515">
            <v>300</v>
          </cell>
          <cell r="E515">
            <v>0</v>
          </cell>
          <cell r="F515" t="str">
            <v>GENERAL PLANT (IDAHO)</v>
          </cell>
          <cell r="G515" t="str">
            <v>396.07</v>
          </cell>
          <cell r="H515" t="str">
            <v>Heavy Power Operated Equipment</v>
          </cell>
          <cell r="I515">
            <v>6986609.9100000001</v>
          </cell>
        </row>
        <row r="516">
          <cell r="A516" t="str">
            <v xml:space="preserve">0; 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GENERAL PLANT (IDAHO) Total</v>
          </cell>
          <cell r="G516">
            <v>0</v>
          </cell>
          <cell r="H516">
            <v>0</v>
          </cell>
          <cell r="I516">
            <v>27706981.32</v>
          </cell>
        </row>
        <row r="517">
          <cell r="A517">
            <v>390.3</v>
          </cell>
          <cell r="B517">
            <v>0</v>
          </cell>
          <cell r="C517" t="str">
            <v>G</v>
          </cell>
          <cell r="D517">
            <v>0</v>
          </cell>
          <cell r="E517">
            <v>0</v>
          </cell>
          <cell r="F517" t="str">
            <v>GENERAL VINTAGE ACCOUNTS</v>
          </cell>
          <cell r="G517" t="str">
            <v>390.30</v>
          </cell>
          <cell r="H517" t="str">
            <v>Structures and Improvements - Panels</v>
          </cell>
          <cell r="I517">
            <v>12769896.23</v>
          </cell>
        </row>
        <row r="518">
          <cell r="A518">
            <v>391</v>
          </cell>
          <cell r="B518">
            <v>0</v>
          </cell>
          <cell r="C518" t="str">
            <v>G</v>
          </cell>
          <cell r="D518">
            <v>0</v>
          </cell>
          <cell r="E518">
            <v>0</v>
          </cell>
          <cell r="F518" t="str">
            <v>GENERAL VINTAGE ACCOUNTS</v>
          </cell>
          <cell r="G518" t="str">
            <v>391.00</v>
          </cell>
          <cell r="H518" t="str">
            <v>Office Furniture</v>
          </cell>
          <cell r="I518">
            <v>20976668.91</v>
          </cell>
        </row>
        <row r="519">
          <cell r="A519">
            <v>391.2</v>
          </cell>
          <cell r="B519">
            <v>0</v>
          </cell>
          <cell r="C519" t="str">
            <v>G</v>
          </cell>
          <cell r="D519">
            <v>0</v>
          </cell>
          <cell r="E519">
            <v>0</v>
          </cell>
          <cell r="F519" t="str">
            <v>GENERAL VINTAGE ACCOUNTS</v>
          </cell>
          <cell r="G519" t="str">
            <v>391.20</v>
          </cell>
          <cell r="H519" t="str">
            <v>Computer Equipment</v>
          </cell>
          <cell r="I519">
            <v>59024730.960000202</v>
          </cell>
        </row>
        <row r="520">
          <cell r="A520">
            <v>391.3</v>
          </cell>
          <cell r="B520">
            <v>0</v>
          </cell>
          <cell r="C520" t="str">
            <v>G</v>
          </cell>
          <cell r="D520">
            <v>0</v>
          </cell>
          <cell r="E520">
            <v>0</v>
          </cell>
          <cell r="F520" t="str">
            <v>GENERAL VINTAGE ACCOUNTS</v>
          </cell>
          <cell r="G520" t="str">
            <v>391.30</v>
          </cell>
          <cell r="H520" t="str">
            <v>Office Equipment</v>
          </cell>
          <cell r="I520">
            <v>882866.98</v>
          </cell>
        </row>
        <row r="521">
          <cell r="A521">
            <v>393</v>
          </cell>
          <cell r="B521">
            <v>0</v>
          </cell>
          <cell r="C521" t="str">
            <v>G</v>
          </cell>
          <cell r="D521">
            <v>0</v>
          </cell>
          <cell r="E521">
            <v>0</v>
          </cell>
          <cell r="F521" t="str">
            <v>GENERAL VINTAGE ACCOUNTS</v>
          </cell>
          <cell r="G521" t="str">
            <v>393.00</v>
          </cell>
          <cell r="H521" t="str">
            <v>Stores Equipment</v>
          </cell>
          <cell r="I521">
            <v>14124139.470000001</v>
          </cell>
        </row>
        <row r="522">
          <cell r="A522">
            <v>394</v>
          </cell>
          <cell r="B522">
            <v>0</v>
          </cell>
          <cell r="C522" t="str">
            <v>G</v>
          </cell>
          <cell r="D522">
            <v>0</v>
          </cell>
          <cell r="E522">
            <v>0</v>
          </cell>
          <cell r="F522" t="str">
            <v>GENERAL VINTAGE ACCOUNTS</v>
          </cell>
          <cell r="G522" t="str">
            <v>394.00</v>
          </cell>
          <cell r="H522" t="str">
            <v>Tools, Shop and Garage Equipment</v>
          </cell>
          <cell r="I522">
            <v>63134821.560000002</v>
          </cell>
        </row>
        <row r="523">
          <cell r="A523">
            <v>395</v>
          </cell>
          <cell r="B523">
            <v>0</v>
          </cell>
          <cell r="C523" t="str">
            <v>G</v>
          </cell>
          <cell r="D523">
            <v>0</v>
          </cell>
          <cell r="E523">
            <v>0</v>
          </cell>
          <cell r="F523" t="str">
            <v>GENERAL VINTAGE ACCOUNTS</v>
          </cell>
          <cell r="G523" t="str">
            <v>395.00</v>
          </cell>
          <cell r="H523" t="str">
            <v>Laboratory Equipment</v>
          </cell>
          <cell r="I523">
            <v>38028513.660000004</v>
          </cell>
        </row>
        <row r="524">
          <cell r="A524">
            <v>397</v>
          </cell>
          <cell r="B524">
            <v>0</v>
          </cell>
          <cell r="C524" t="str">
            <v>G</v>
          </cell>
          <cell r="D524">
            <v>0</v>
          </cell>
          <cell r="E524">
            <v>0</v>
          </cell>
          <cell r="F524" t="str">
            <v>GENERAL VINTAGE ACCOUNTS</v>
          </cell>
          <cell r="G524" t="str">
            <v>397.00</v>
          </cell>
          <cell r="H524" t="str">
            <v>Communication Equipment</v>
          </cell>
          <cell r="I524">
            <v>293178179.74000001</v>
          </cell>
        </row>
        <row r="525">
          <cell r="A525">
            <v>397.2</v>
          </cell>
          <cell r="B525">
            <v>0</v>
          </cell>
          <cell r="C525" t="str">
            <v>G</v>
          </cell>
          <cell r="D525">
            <v>0</v>
          </cell>
          <cell r="E525">
            <v>0</v>
          </cell>
          <cell r="F525" t="str">
            <v>GENERAL VINTAGE ACCOUNTS</v>
          </cell>
          <cell r="G525" t="str">
            <v>397.20</v>
          </cell>
          <cell r="H525" t="str">
            <v>Mobile Communication Equipment</v>
          </cell>
          <cell r="I525">
            <v>5210694.83</v>
          </cell>
        </row>
        <row r="526">
          <cell r="A526">
            <v>398</v>
          </cell>
          <cell r="B526">
            <v>0</v>
          </cell>
          <cell r="C526" t="str">
            <v>G</v>
          </cell>
          <cell r="D526">
            <v>0</v>
          </cell>
          <cell r="E526">
            <v>0</v>
          </cell>
          <cell r="F526" t="str">
            <v>GENERAL VINTAGE ACCOUNTS</v>
          </cell>
          <cell r="G526" t="str">
            <v>398.00</v>
          </cell>
          <cell r="H526" t="str">
            <v>Miscellaneous Equipment</v>
          </cell>
          <cell r="I526">
            <v>7303828.9500000104</v>
          </cell>
        </row>
        <row r="527">
          <cell r="A527" t="str">
            <v xml:space="preserve">0; </v>
          </cell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 t="str">
            <v>GENERAL VINTAGE ACCOUNTS Total</v>
          </cell>
          <cell r="G527">
            <v>0</v>
          </cell>
          <cell r="H527">
            <v>0</v>
          </cell>
          <cell r="I527">
            <v>514634341.2900002</v>
          </cell>
        </row>
        <row r="528">
          <cell r="A528" t="str">
            <v xml:space="preserve">0; </v>
          </cell>
          <cell r="B528">
            <v>0</v>
          </cell>
          <cell r="C528" t="str">
            <v>G Total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969427352.16000009</v>
          </cell>
        </row>
        <row r="529">
          <cell r="A529" t="str">
            <v>39930; Utah</v>
          </cell>
          <cell r="B529" t="str">
            <v>Utah</v>
          </cell>
          <cell r="C529" t="str">
            <v>M</v>
          </cell>
          <cell r="D529">
            <v>0</v>
          </cell>
          <cell r="E529">
            <v>800000</v>
          </cell>
          <cell r="F529" t="str">
            <v>MINING OPERATIONS (UTAH)</v>
          </cell>
          <cell r="G529" t="str">
            <v>399.30</v>
          </cell>
          <cell r="H529" t="str">
            <v>Structures &amp; Improvements</v>
          </cell>
          <cell r="I529">
            <v>15693192.640000001</v>
          </cell>
        </row>
        <row r="530">
          <cell r="A530" t="str">
            <v>39931; Utah</v>
          </cell>
          <cell r="B530" t="str">
            <v>Utah</v>
          </cell>
          <cell r="C530" t="str">
            <v>M</v>
          </cell>
          <cell r="D530">
            <v>0</v>
          </cell>
          <cell r="E530">
            <v>907918</v>
          </cell>
          <cell r="F530" t="str">
            <v>MINING OPERATIONS (UTAH)</v>
          </cell>
          <cell r="G530" t="str">
            <v>399.31</v>
          </cell>
          <cell r="H530" t="str">
            <v>Structures &amp; Improvements - Prep Plant</v>
          </cell>
          <cell r="I530">
            <v>24395253.870000001</v>
          </cell>
        </row>
        <row r="531">
          <cell r="A531" t="str">
            <v>39941; Utah</v>
          </cell>
          <cell r="B531" t="str">
            <v>Utah</v>
          </cell>
          <cell r="C531" t="str">
            <v>M</v>
          </cell>
          <cell r="D531">
            <v>0</v>
          </cell>
          <cell r="E531">
            <v>907918</v>
          </cell>
          <cell r="F531" t="str">
            <v>MINING OPERATIONS (UTAH)</v>
          </cell>
          <cell r="G531" t="str">
            <v>399.41</v>
          </cell>
          <cell r="H531" t="str">
            <v>Surface Processing Equipment - Prep Plant</v>
          </cell>
          <cell r="I531">
            <v>8155178.0899999999</v>
          </cell>
        </row>
        <row r="532">
          <cell r="A532" t="str">
            <v>39944; Utah</v>
          </cell>
          <cell r="B532" t="str">
            <v>Utah</v>
          </cell>
          <cell r="C532" t="str">
            <v>M</v>
          </cell>
          <cell r="D532">
            <v>0</v>
          </cell>
          <cell r="E532">
            <v>800000</v>
          </cell>
          <cell r="F532" t="str">
            <v>MINING OPERATIONS (UTAH)</v>
          </cell>
          <cell r="G532" t="str">
            <v>399.44</v>
          </cell>
          <cell r="H532" t="str">
            <v>Surface Electric Power Facilities</v>
          </cell>
          <cell r="I532">
            <v>3424574.61</v>
          </cell>
        </row>
        <row r="533">
          <cell r="A533" t="str">
            <v>39945; Utah</v>
          </cell>
          <cell r="B533" t="str">
            <v>Utah</v>
          </cell>
          <cell r="C533" t="str">
            <v>M</v>
          </cell>
          <cell r="D533">
            <v>0</v>
          </cell>
          <cell r="E533">
            <v>800000</v>
          </cell>
          <cell r="F533" t="str">
            <v>MINING OPERATIONS (UTAH)</v>
          </cell>
          <cell r="G533" t="str">
            <v>399.45</v>
          </cell>
          <cell r="H533" t="str">
            <v>Underground Equipment</v>
          </cell>
          <cell r="I533">
            <v>135138069.09999999</v>
          </cell>
        </row>
        <row r="534">
          <cell r="A534" t="str">
            <v>39951; Utah</v>
          </cell>
          <cell r="B534" t="str">
            <v>Utah</v>
          </cell>
          <cell r="C534" t="str">
            <v>M</v>
          </cell>
          <cell r="D534">
            <v>0</v>
          </cell>
          <cell r="E534">
            <v>800000</v>
          </cell>
          <cell r="F534" t="str">
            <v>MINING OPERATIONS (UTAH)</v>
          </cell>
          <cell r="G534" t="str">
            <v>399.51</v>
          </cell>
          <cell r="H534" t="str">
            <v>Vehicles</v>
          </cell>
          <cell r="I534">
            <v>1191523.48</v>
          </cell>
        </row>
        <row r="535">
          <cell r="A535" t="str">
            <v>39952; Utah</v>
          </cell>
          <cell r="B535" t="str">
            <v>Utah</v>
          </cell>
          <cell r="C535" t="str">
            <v>M</v>
          </cell>
          <cell r="D535">
            <v>0</v>
          </cell>
          <cell r="E535">
            <v>800000</v>
          </cell>
          <cell r="F535" t="str">
            <v>MINING OPERATIONS (UTAH)</v>
          </cell>
          <cell r="G535" t="str">
            <v>399.52</v>
          </cell>
          <cell r="H535" t="str">
            <v>Heavy Construction Equipment</v>
          </cell>
          <cell r="I535">
            <v>5988395.7199999997</v>
          </cell>
        </row>
        <row r="536">
          <cell r="A536" t="str">
            <v>39960; Utah</v>
          </cell>
          <cell r="B536" t="str">
            <v>Utah</v>
          </cell>
          <cell r="C536" t="str">
            <v>M</v>
          </cell>
          <cell r="D536">
            <v>0</v>
          </cell>
          <cell r="E536">
            <v>800000</v>
          </cell>
          <cell r="F536" t="str">
            <v>MINING OPERATIONS (UTAH)</v>
          </cell>
          <cell r="G536" t="str">
            <v>399.60</v>
          </cell>
          <cell r="H536" t="str">
            <v>Miscellaneous Equipment</v>
          </cell>
          <cell r="I536">
            <v>2331379.02</v>
          </cell>
        </row>
        <row r="537">
          <cell r="A537" t="str">
            <v>39961; Utah</v>
          </cell>
          <cell r="B537" t="str">
            <v>Utah</v>
          </cell>
          <cell r="C537" t="str">
            <v>M</v>
          </cell>
          <cell r="D537">
            <v>0</v>
          </cell>
          <cell r="E537">
            <v>800000</v>
          </cell>
          <cell r="F537" t="str">
            <v>MINING OPERATIONS (UTAH)</v>
          </cell>
          <cell r="G537" t="str">
            <v>399.61</v>
          </cell>
          <cell r="H537" t="str">
            <v>Computer Equipment</v>
          </cell>
          <cell r="I537">
            <v>392405.87</v>
          </cell>
        </row>
        <row r="538">
          <cell r="A538" t="str">
            <v>39970; Utah</v>
          </cell>
          <cell r="B538" t="str">
            <v>Utah</v>
          </cell>
          <cell r="C538" t="str">
            <v>M</v>
          </cell>
          <cell r="D538">
            <v>0</v>
          </cell>
          <cell r="E538">
            <v>800000</v>
          </cell>
          <cell r="F538" t="str">
            <v>MINING OPERATIONS (UTAH)</v>
          </cell>
          <cell r="G538" t="str">
            <v>399.70</v>
          </cell>
          <cell r="H538" t="str">
            <v>Mine Development</v>
          </cell>
          <cell r="I538">
            <v>38414876.890000001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 t="str">
            <v>MINING OPERATIONS (UTAH) Total</v>
          </cell>
          <cell r="G539">
            <v>0</v>
          </cell>
          <cell r="H539">
            <v>0</v>
          </cell>
          <cell r="I539">
            <v>235124849.29000002</v>
          </cell>
        </row>
        <row r="540">
          <cell r="B540">
            <v>0</v>
          </cell>
          <cell r="C540" t="str">
            <v>M Total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235124849.29000002</v>
          </cell>
        </row>
        <row r="541">
          <cell r="B541">
            <v>0</v>
          </cell>
          <cell r="C541" t="str">
            <v>Grand Total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21606320187.510002</v>
          </cell>
        </row>
      </sheetData>
      <sheetData sheetId="13" refreshError="1"/>
      <sheetData sheetId="14" refreshError="1"/>
      <sheetData sheetId="15"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 t="str">
            <v>ACCOUNT</v>
          </cell>
          <cell r="G8">
            <v>0</v>
          </cell>
          <cell r="H8">
            <v>40908</v>
          </cell>
          <cell r="I8">
            <v>0</v>
          </cell>
          <cell r="J8" t="str">
            <v>RETIREMENTS</v>
          </cell>
          <cell r="K8">
            <v>0</v>
          </cell>
          <cell r="L8">
            <v>41274</v>
          </cell>
          <cell r="M8">
            <v>0</v>
          </cell>
          <cell r="N8" t="str">
            <v>RETIREMENTS</v>
          </cell>
          <cell r="O8">
            <v>0</v>
          </cell>
          <cell r="P8">
            <v>41639</v>
          </cell>
          <cell r="Q8">
            <v>0</v>
          </cell>
          <cell r="R8">
            <v>40908</v>
          </cell>
          <cell r="S8">
            <v>0</v>
          </cell>
          <cell r="T8" t="str">
            <v>RATE</v>
          </cell>
          <cell r="U8">
            <v>0</v>
          </cell>
          <cell r="V8" t="str">
            <v>AMOUNT</v>
          </cell>
          <cell r="W8">
            <v>0</v>
          </cell>
          <cell r="X8" t="str">
            <v>RETIREMENTS</v>
          </cell>
          <cell r="Y8">
            <v>0</v>
          </cell>
          <cell r="Z8" t="str">
            <v>PCT</v>
          </cell>
          <cell r="AA8">
            <v>0</v>
          </cell>
          <cell r="AB8" t="str">
            <v>AMOUNT</v>
          </cell>
          <cell r="AC8">
            <v>0</v>
          </cell>
          <cell r="AD8">
            <v>41274</v>
          </cell>
          <cell r="AE8">
            <v>0</v>
          </cell>
          <cell r="AF8" t="str">
            <v>RATE</v>
          </cell>
          <cell r="AG8">
            <v>0</v>
          </cell>
          <cell r="AH8" t="str">
            <v>AMOUNT</v>
          </cell>
          <cell r="AI8">
            <v>0</v>
          </cell>
          <cell r="AJ8" t="str">
            <v>RETIREMENTS</v>
          </cell>
          <cell r="AK8">
            <v>0</v>
          </cell>
          <cell r="AL8" t="str">
            <v>PCT</v>
          </cell>
          <cell r="AM8">
            <v>0</v>
          </cell>
          <cell r="AN8" t="str">
            <v>AMOUNT</v>
          </cell>
          <cell r="AO8">
            <v>0</v>
          </cell>
          <cell r="AP8">
            <v>41274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-1</v>
          </cell>
          <cell r="G9">
            <v>0</v>
          </cell>
          <cell r="H9">
            <v>-2</v>
          </cell>
          <cell r="I9">
            <v>0</v>
          </cell>
          <cell r="J9">
            <v>-3</v>
          </cell>
          <cell r="K9">
            <v>0</v>
          </cell>
          <cell r="L9" t="str">
            <v>(4)=(2)+(3)</v>
          </cell>
          <cell r="M9">
            <v>0</v>
          </cell>
          <cell r="N9">
            <v>-5</v>
          </cell>
          <cell r="O9">
            <v>0</v>
          </cell>
          <cell r="P9" t="str">
            <v>(6)=(4)+(5)</v>
          </cell>
          <cell r="Q9">
            <v>0</v>
          </cell>
          <cell r="R9">
            <v>-7</v>
          </cell>
          <cell r="S9">
            <v>0</v>
          </cell>
          <cell r="T9">
            <v>-8</v>
          </cell>
          <cell r="U9">
            <v>0</v>
          </cell>
          <cell r="V9">
            <v>-9</v>
          </cell>
          <cell r="W9">
            <v>0</v>
          </cell>
          <cell r="X9">
            <v>-10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 t="str">
            <v>(11)=(7)+(9)+(10)</v>
          </cell>
          <cell r="AE9">
            <v>0</v>
          </cell>
          <cell r="AF9">
            <v>-12</v>
          </cell>
          <cell r="AG9">
            <v>0</v>
          </cell>
          <cell r="AH9">
            <v>-13</v>
          </cell>
          <cell r="AI9">
            <v>0</v>
          </cell>
          <cell r="AJ9">
            <v>-14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 t="str">
            <v>(15)=(11)+(13)+(14)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11">
            <v>0</v>
          </cell>
          <cell r="B11" t="str">
            <v>Location</v>
          </cell>
          <cell r="C11">
            <v>0</v>
          </cell>
          <cell r="D11">
            <v>0</v>
          </cell>
          <cell r="E11" t="str">
            <v>STEAM PRODUCTION PLANT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>BLUNDELL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14" t="str">
            <v xml:space="preserve">310.20 0181         </v>
          </cell>
          <cell r="B14">
            <v>181</v>
          </cell>
          <cell r="C14" t="str">
            <v>ProdTrans</v>
          </cell>
          <cell r="D14" t="str">
            <v xml:space="preserve">310.20 0181         </v>
          </cell>
          <cell r="E14">
            <v>310.2</v>
          </cell>
          <cell r="F14" t="str">
            <v>Land Rights</v>
          </cell>
          <cell r="G14">
            <v>0</v>
          </cell>
          <cell r="H14">
            <v>35883106.869999997</v>
          </cell>
          <cell r="I14">
            <v>0</v>
          </cell>
          <cell r="J14">
            <v>0</v>
          </cell>
          <cell r="K14">
            <v>0</v>
          </cell>
          <cell r="L14">
            <v>35883106.869999997</v>
          </cell>
          <cell r="M14">
            <v>0</v>
          </cell>
          <cell r="N14">
            <v>0</v>
          </cell>
          <cell r="O14">
            <v>0</v>
          </cell>
          <cell r="P14">
            <v>35883106.869999997</v>
          </cell>
          <cell r="Q14">
            <v>0</v>
          </cell>
          <cell r="R14">
            <v>18954981</v>
          </cell>
          <cell r="S14">
            <v>0</v>
          </cell>
          <cell r="T14">
            <v>2.27</v>
          </cell>
          <cell r="U14">
            <v>0</v>
          </cell>
          <cell r="V14">
            <v>814547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19769528</v>
          </cell>
          <cell r="AE14">
            <v>0</v>
          </cell>
          <cell r="AF14">
            <v>2.27</v>
          </cell>
          <cell r="AG14">
            <v>0</v>
          </cell>
          <cell r="AH14">
            <v>814547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20584075</v>
          </cell>
        </row>
        <row r="15">
          <cell r="A15" t="str">
            <v xml:space="preserve">311.00 0181         </v>
          </cell>
          <cell r="B15">
            <v>181</v>
          </cell>
          <cell r="C15" t="str">
            <v>ProdTrans</v>
          </cell>
          <cell r="D15" t="str">
            <v xml:space="preserve">311.00 0181         </v>
          </cell>
          <cell r="E15">
            <v>311</v>
          </cell>
          <cell r="F15" t="str">
            <v>Structures and Improvements</v>
          </cell>
          <cell r="G15">
            <v>0</v>
          </cell>
          <cell r="H15">
            <v>8026576.1799999997</v>
          </cell>
          <cell r="I15">
            <v>0</v>
          </cell>
          <cell r="J15">
            <v>-19101.739999999998</v>
          </cell>
          <cell r="K15">
            <v>0</v>
          </cell>
          <cell r="L15">
            <v>8007474.4399999995</v>
          </cell>
          <cell r="M15">
            <v>0</v>
          </cell>
          <cell r="N15">
            <v>-19707.560000000001</v>
          </cell>
          <cell r="O15">
            <v>0</v>
          </cell>
          <cell r="P15">
            <v>7987766.8799999999</v>
          </cell>
          <cell r="Q15">
            <v>0</v>
          </cell>
          <cell r="R15">
            <v>4056001</v>
          </cell>
          <cell r="S15">
            <v>0</v>
          </cell>
          <cell r="T15">
            <v>1.69</v>
          </cell>
          <cell r="U15">
            <v>0</v>
          </cell>
          <cell r="V15">
            <v>135488</v>
          </cell>
          <cell r="W15">
            <v>0</v>
          </cell>
          <cell r="X15">
            <v>-19101.739999999998</v>
          </cell>
          <cell r="Y15">
            <v>0</v>
          </cell>
          <cell r="Z15">
            <v>-30</v>
          </cell>
          <cell r="AA15">
            <v>0</v>
          </cell>
          <cell r="AB15">
            <v>-5730.5219999999999</v>
          </cell>
          <cell r="AC15">
            <v>0</v>
          </cell>
          <cell r="AD15">
            <v>4166656.7379999999</v>
          </cell>
          <cell r="AE15">
            <v>0</v>
          </cell>
          <cell r="AF15">
            <v>1.69</v>
          </cell>
          <cell r="AG15">
            <v>0</v>
          </cell>
          <cell r="AH15">
            <v>135160</v>
          </cell>
          <cell r="AI15">
            <v>0</v>
          </cell>
          <cell r="AJ15">
            <v>-19707.560000000001</v>
          </cell>
          <cell r="AK15">
            <v>0</v>
          </cell>
          <cell r="AL15">
            <v>-30</v>
          </cell>
          <cell r="AM15">
            <v>0</v>
          </cell>
          <cell r="AN15">
            <v>-5912.268</v>
          </cell>
          <cell r="AO15">
            <v>0</v>
          </cell>
          <cell r="AP15">
            <v>4276196.91</v>
          </cell>
        </row>
        <row r="16">
          <cell r="A16" t="str">
            <v xml:space="preserve">312.00 0181         </v>
          </cell>
          <cell r="B16">
            <v>181</v>
          </cell>
          <cell r="C16" t="str">
            <v>ProdTrans</v>
          </cell>
          <cell r="D16" t="str">
            <v xml:space="preserve">312.00 0181         </v>
          </cell>
          <cell r="E16">
            <v>312</v>
          </cell>
          <cell r="F16" t="str">
            <v>Boiler Plant Equipment</v>
          </cell>
          <cell r="G16">
            <v>0</v>
          </cell>
          <cell r="H16">
            <v>28217346.91</v>
          </cell>
          <cell r="I16">
            <v>0</v>
          </cell>
          <cell r="J16">
            <v>-224670.18</v>
          </cell>
          <cell r="K16">
            <v>0</v>
          </cell>
          <cell r="L16">
            <v>27992676.73</v>
          </cell>
          <cell r="M16">
            <v>0</v>
          </cell>
          <cell r="N16">
            <v>-234822.98999999996</v>
          </cell>
          <cell r="O16">
            <v>0</v>
          </cell>
          <cell r="P16">
            <v>27757853.740000002</v>
          </cell>
          <cell r="Q16">
            <v>0</v>
          </cell>
          <cell r="R16">
            <v>12572148</v>
          </cell>
          <cell r="S16">
            <v>0</v>
          </cell>
          <cell r="T16">
            <v>3.14</v>
          </cell>
          <cell r="U16">
            <v>0</v>
          </cell>
          <cell r="V16">
            <v>882497</v>
          </cell>
          <cell r="W16">
            <v>0</v>
          </cell>
          <cell r="X16">
            <v>-224670.18</v>
          </cell>
          <cell r="Y16">
            <v>0</v>
          </cell>
          <cell r="Z16">
            <v>-10</v>
          </cell>
          <cell r="AA16">
            <v>0</v>
          </cell>
          <cell r="AB16">
            <v>-22467.017999999996</v>
          </cell>
          <cell r="AC16">
            <v>0</v>
          </cell>
          <cell r="AD16">
            <v>13207507.802000001</v>
          </cell>
          <cell r="AE16">
            <v>0</v>
          </cell>
          <cell r="AF16">
            <v>3.14</v>
          </cell>
          <cell r="AG16">
            <v>0</v>
          </cell>
          <cell r="AH16">
            <v>875283</v>
          </cell>
          <cell r="AI16">
            <v>0</v>
          </cell>
          <cell r="AJ16">
            <v>-234822.98999999996</v>
          </cell>
          <cell r="AK16">
            <v>0</v>
          </cell>
          <cell r="AL16">
            <v>-10</v>
          </cell>
          <cell r="AM16">
            <v>0</v>
          </cell>
          <cell r="AN16">
            <v>-23482.298999999995</v>
          </cell>
          <cell r="AO16">
            <v>0</v>
          </cell>
          <cell r="AP16">
            <v>13824485.513</v>
          </cell>
        </row>
        <row r="17">
          <cell r="A17" t="str">
            <v xml:space="preserve">314.00 0181         </v>
          </cell>
          <cell r="B17">
            <v>181</v>
          </cell>
          <cell r="C17" t="str">
            <v>ProdTrans</v>
          </cell>
          <cell r="D17" t="str">
            <v xml:space="preserve">314.00 0181         </v>
          </cell>
          <cell r="E17">
            <v>314</v>
          </cell>
          <cell r="F17" t="str">
            <v>Turbogenerator Units</v>
          </cell>
          <cell r="G17">
            <v>0</v>
          </cell>
          <cell r="H17">
            <v>32037766.34</v>
          </cell>
          <cell r="I17">
            <v>0</v>
          </cell>
          <cell r="J17">
            <v>-236289.24000000005</v>
          </cell>
          <cell r="K17">
            <v>0</v>
          </cell>
          <cell r="L17">
            <v>31801477.100000001</v>
          </cell>
          <cell r="M17">
            <v>0</v>
          </cell>
          <cell r="N17">
            <v>-248067.71999999994</v>
          </cell>
          <cell r="O17">
            <v>0</v>
          </cell>
          <cell r="P17">
            <v>31553409.380000003</v>
          </cell>
          <cell r="Q17">
            <v>0</v>
          </cell>
          <cell r="R17">
            <v>11896784</v>
          </cell>
          <cell r="S17">
            <v>0</v>
          </cell>
          <cell r="T17">
            <v>2.12</v>
          </cell>
          <cell r="U17">
            <v>0</v>
          </cell>
          <cell r="V17">
            <v>676696</v>
          </cell>
          <cell r="W17">
            <v>0</v>
          </cell>
          <cell r="X17">
            <v>-236289.24000000005</v>
          </cell>
          <cell r="Y17">
            <v>0</v>
          </cell>
          <cell r="Z17">
            <v>-15</v>
          </cell>
          <cell r="AA17">
            <v>0</v>
          </cell>
          <cell r="AB17">
            <v>-35443.386000000006</v>
          </cell>
          <cell r="AC17">
            <v>0</v>
          </cell>
          <cell r="AD17">
            <v>12301747.374</v>
          </cell>
          <cell r="AE17">
            <v>0</v>
          </cell>
          <cell r="AF17">
            <v>2.12</v>
          </cell>
          <cell r="AG17">
            <v>0</v>
          </cell>
          <cell r="AH17">
            <v>671562</v>
          </cell>
          <cell r="AI17">
            <v>0</v>
          </cell>
          <cell r="AJ17">
            <v>-248067.71999999994</v>
          </cell>
          <cell r="AK17">
            <v>0</v>
          </cell>
          <cell r="AL17">
            <v>-15</v>
          </cell>
          <cell r="AM17">
            <v>0</v>
          </cell>
          <cell r="AN17">
            <v>-37210.157999999996</v>
          </cell>
          <cell r="AO17">
            <v>0</v>
          </cell>
          <cell r="AP17">
            <v>12688031.495999999</v>
          </cell>
        </row>
        <row r="18">
          <cell r="A18" t="str">
            <v xml:space="preserve">315.00 0181         </v>
          </cell>
          <cell r="B18">
            <v>181</v>
          </cell>
          <cell r="C18" t="str">
            <v>ProdTrans</v>
          </cell>
          <cell r="D18" t="str">
            <v xml:space="preserve">315.00 0181         </v>
          </cell>
          <cell r="E18">
            <v>315</v>
          </cell>
          <cell r="F18" t="str">
            <v>Accessory Electric Equipment</v>
          </cell>
          <cell r="G18">
            <v>0</v>
          </cell>
          <cell r="H18">
            <v>7501209.7300000004</v>
          </cell>
          <cell r="I18">
            <v>0</v>
          </cell>
          <cell r="J18">
            <v>-16803.150000000005</v>
          </cell>
          <cell r="K18">
            <v>0</v>
          </cell>
          <cell r="L18">
            <v>7484406.5800000001</v>
          </cell>
          <cell r="M18">
            <v>0</v>
          </cell>
          <cell r="N18">
            <v>-17696.71</v>
          </cell>
          <cell r="O18">
            <v>0</v>
          </cell>
          <cell r="P18">
            <v>7466709.8700000001</v>
          </cell>
          <cell r="Q18">
            <v>0</v>
          </cell>
          <cell r="R18">
            <v>3310874</v>
          </cell>
          <cell r="S18">
            <v>0</v>
          </cell>
          <cell r="T18">
            <v>1.61</v>
          </cell>
          <cell r="U18">
            <v>0</v>
          </cell>
          <cell r="V18">
            <v>120634</v>
          </cell>
          <cell r="W18">
            <v>0</v>
          </cell>
          <cell r="X18">
            <v>-16803.150000000005</v>
          </cell>
          <cell r="Y18">
            <v>0</v>
          </cell>
          <cell r="Z18">
            <v>-10</v>
          </cell>
          <cell r="AA18">
            <v>0</v>
          </cell>
          <cell r="AB18">
            <v>-1680.3150000000005</v>
          </cell>
          <cell r="AC18">
            <v>0</v>
          </cell>
          <cell r="AD18">
            <v>3413024.5350000001</v>
          </cell>
          <cell r="AE18">
            <v>0</v>
          </cell>
          <cell r="AF18">
            <v>1.61</v>
          </cell>
          <cell r="AG18">
            <v>0</v>
          </cell>
          <cell r="AH18">
            <v>120356</v>
          </cell>
          <cell r="AI18">
            <v>0</v>
          </cell>
          <cell r="AJ18">
            <v>-17696.71</v>
          </cell>
          <cell r="AK18">
            <v>0</v>
          </cell>
          <cell r="AL18">
            <v>-10</v>
          </cell>
          <cell r="AM18">
            <v>0</v>
          </cell>
          <cell r="AN18">
            <v>-1769.6709999999998</v>
          </cell>
          <cell r="AO18">
            <v>0</v>
          </cell>
          <cell r="AP18">
            <v>3513914.1540000001</v>
          </cell>
        </row>
        <row r="19">
          <cell r="A19" t="str">
            <v xml:space="preserve">316.00 0181         </v>
          </cell>
          <cell r="B19">
            <v>181</v>
          </cell>
          <cell r="C19" t="str">
            <v>ProdTrans</v>
          </cell>
          <cell r="D19" t="str">
            <v xml:space="preserve">316.00 0181         </v>
          </cell>
          <cell r="E19">
            <v>316</v>
          </cell>
          <cell r="F19" t="str">
            <v>Miscellaneous Power Plant Equipment</v>
          </cell>
          <cell r="G19">
            <v>0</v>
          </cell>
          <cell r="H19">
            <v>1241261.6299999999</v>
          </cell>
          <cell r="I19">
            <v>0</v>
          </cell>
          <cell r="J19">
            <v>-20004.310000000001</v>
          </cell>
          <cell r="K19">
            <v>0</v>
          </cell>
          <cell r="L19">
            <v>1221257.3199999998</v>
          </cell>
          <cell r="M19">
            <v>0</v>
          </cell>
          <cell r="N19">
            <v>-20004.310000000001</v>
          </cell>
          <cell r="O19">
            <v>0</v>
          </cell>
          <cell r="P19">
            <v>1201253.0099999998</v>
          </cell>
          <cell r="Q19">
            <v>0</v>
          </cell>
          <cell r="R19">
            <v>447831</v>
          </cell>
          <cell r="S19">
            <v>0</v>
          </cell>
          <cell r="T19">
            <v>1.96</v>
          </cell>
          <cell r="U19">
            <v>0</v>
          </cell>
          <cell r="V19">
            <v>24133</v>
          </cell>
          <cell r="W19">
            <v>0</v>
          </cell>
          <cell r="X19">
            <v>-20004.310000000001</v>
          </cell>
          <cell r="Y19">
            <v>0</v>
          </cell>
          <cell r="Z19">
            <v>-10</v>
          </cell>
          <cell r="AA19">
            <v>0</v>
          </cell>
          <cell r="AB19">
            <v>-2000.431</v>
          </cell>
          <cell r="AC19">
            <v>0</v>
          </cell>
          <cell r="AD19">
            <v>449959.25900000002</v>
          </cell>
          <cell r="AE19">
            <v>0</v>
          </cell>
          <cell r="AF19">
            <v>1.96</v>
          </cell>
          <cell r="AG19">
            <v>0</v>
          </cell>
          <cell r="AH19">
            <v>23741</v>
          </cell>
          <cell r="AI19">
            <v>0</v>
          </cell>
          <cell r="AJ19">
            <v>-20004.310000000001</v>
          </cell>
          <cell r="AK19">
            <v>0</v>
          </cell>
          <cell r="AL19">
            <v>-10</v>
          </cell>
          <cell r="AM19">
            <v>0</v>
          </cell>
          <cell r="AN19">
            <v>-2000.431</v>
          </cell>
          <cell r="AO19">
            <v>0</v>
          </cell>
          <cell r="AP19">
            <v>451695.51800000004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>TOTAL BLUNDELL</v>
          </cell>
          <cell r="G20">
            <v>0</v>
          </cell>
          <cell r="H20">
            <v>112907267.66</v>
          </cell>
          <cell r="I20">
            <v>0</v>
          </cell>
          <cell r="J20">
            <v>-516868.62000000005</v>
          </cell>
          <cell r="K20">
            <v>0</v>
          </cell>
          <cell r="L20">
            <v>112390399.03999998</v>
          </cell>
          <cell r="M20">
            <v>0</v>
          </cell>
          <cell r="N20">
            <v>-540299.28999999992</v>
          </cell>
          <cell r="O20">
            <v>0</v>
          </cell>
          <cell r="P20">
            <v>111850099.75000001</v>
          </cell>
          <cell r="Q20">
            <v>0</v>
          </cell>
          <cell r="R20">
            <v>51238619</v>
          </cell>
          <cell r="S20">
            <v>0</v>
          </cell>
          <cell r="T20">
            <v>0</v>
          </cell>
          <cell r="U20">
            <v>0</v>
          </cell>
          <cell r="V20">
            <v>2653995</v>
          </cell>
          <cell r="W20">
            <v>0</v>
          </cell>
          <cell r="X20">
            <v>-516868.62000000005</v>
          </cell>
          <cell r="Y20">
            <v>0</v>
          </cell>
          <cell r="Z20">
            <v>0</v>
          </cell>
          <cell r="AA20">
            <v>0</v>
          </cell>
          <cell r="AB20">
            <v>-67321.672000000006</v>
          </cell>
          <cell r="AC20">
            <v>0</v>
          </cell>
          <cell r="AD20">
            <v>53308423.708000004</v>
          </cell>
          <cell r="AE20">
            <v>0</v>
          </cell>
          <cell r="AF20">
            <v>0</v>
          </cell>
          <cell r="AG20">
            <v>0</v>
          </cell>
          <cell r="AH20">
            <v>2640649</v>
          </cell>
          <cell r="AI20">
            <v>0</v>
          </cell>
          <cell r="AJ20">
            <v>-540299.28999999992</v>
          </cell>
          <cell r="AK20">
            <v>0</v>
          </cell>
          <cell r="AL20">
            <v>0</v>
          </cell>
          <cell r="AM20">
            <v>0</v>
          </cell>
          <cell r="AN20">
            <v>-70374.82699999999</v>
          </cell>
          <cell r="AO20">
            <v>0</v>
          </cell>
          <cell r="AP20">
            <v>55338398.590999998</v>
          </cell>
        </row>
        <row r="21">
          <cell r="A21">
            <v>0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>CARBON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</row>
        <row r="23">
          <cell r="A23" t="str">
            <v xml:space="preserve">311.00 0101         </v>
          </cell>
          <cell r="B23">
            <v>101</v>
          </cell>
          <cell r="C23" t="str">
            <v>ProdTrans</v>
          </cell>
          <cell r="D23" t="str">
            <v xml:space="preserve">311.00 0101         </v>
          </cell>
          <cell r="E23">
            <v>311</v>
          </cell>
          <cell r="F23" t="str">
            <v>Structures and Improvements</v>
          </cell>
          <cell r="G23">
            <v>0</v>
          </cell>
          <cell r="H23">
            <v>15364075.57</v>
          </cell>
          <cell r="I23">
            <v>0</v>
          </cell>
          <cell r="J23">
            <v>-50484.289999999979</v>
          </cell>
          <cell r="K23">
            <v>0</v>
          </cell>
          <cell r="L23">
            <v>15313591.280000001</v>
          </cell>
          <cell r="M23">
            <v>0</v>
          </cell>
          <cell r="N23">
            <v>-51969.62</v>
          </cell>
          <cell r="O23">
            <v>0</v>
          </cell>
          <cell r="P23">
            <v>15261621.660000002</v>
          </cell>
          <cell r="Q23">
            <v>0</v>
          </cell>
          <cell r="R23">
            <v>9043571</v>
          </cell>
          <cell r="S23">
            <v>0</v>
          </cell>
          <cell r="T23">
            <v>2.5499999999999998</v>
          </cell>
          <cell r="U23">
            <v>0</v>
          </cell>
          <cell r="V23">
            <v>391140</v>
          </cell>
          <cell r="W23">
            <v>0</v>
          </cell>
          <cell r="X23">
            <v>-50484.289999999979</v>
          </cell>
          <cell r="Y23">
            <v>0</v>
          </cell>
          <cell r="Z23">
            <v>-30</v>
          </cell>
          <cell r="AA23">
            <v>0</v>
          </cell>
          <cell r="AB23">
            <v>-15145.286999999993</v>
          </cell>
          <cell r="AC23">
            <v>0</v>
          </cell>
          <cell r="AD23">
            <v>9369081.4230000004</v>
          </cell>
          <cell r="AE23">
            <v>0</v>
          </cell>
          <cell r="AF23">
            <v>2.5499999999999998</v>
          </cell>
          <cell r="AG23">
            <v>0</v>
          </cell>
          <cell r="AH23">
            <v>389834</v>
          </cell>
          <cell r="AI23">
            <v>0</v>
          </cell>
          <cell r="AJ23">
            <v>-51969.62</v>
          </cell>
          <cell r="AK23">
            <v>0</v>
          </cell>
          <cell r="AL23">
            <v>-30</v>
          </cell>
          <cell r="AM23">
            <v>0</v>
          </cell>
          <cell r="AN23">
            <v>-15590.886</v>
          </cell>
          <cell r="AO23">
            <v>0</v>
          </cell>
          <cell r="AP23">
            <v>9691354.9170000013</v>
          </cell>
        </row>
        <row r="24">
          <cell r="A24" t="str">
            <v xml:space="preserve">312.00 0101         </v>
          </cell>
          <cell r="B24">
            <v>101</v>
          </cell>
          <cell r="C24" t="str">
            <v>ProdTrans</v>
          </cell>
          <cell r="D24" t="str">
            <v xml:space="preserve">312.00 0101         </v>
          </cell>
          <cell r="E24">
            <v>312</v>
          </cell>
          <cell r="F24" t="str">
            <v>Boiler Plant Equipment</v>
          </cell>
          <cell r="G24">
            <v>0</v>
          </cell>
          <cell r="H24">
            <v>68831424.890000001</v>
          </cell>
          <cell r="I24">
            <v>0</v>
          </cell>
          <cell r="J24">
            <v>-525222.25999999989</v>
          </cell>
          <cell r="K24">
            <v>0</v>
          </cell>
          <cell r="L24">
            <v>68306202.629999995</v>
          </cell>
          <cell r="M24">
            <v>0</v>
          </cell>
          <cell r="N24">
            <v>-542397.47000000009</v>
          </cell>
          <cell r="O24">
            <v>0</v>
          </cell>
          <cell r="P24">
            <v>67763805.159999996</v>
          </cell>
          <cell r="Q24">
            <v>0</v>
          </cell>
          <cell r="R24">
            <v>36934687</v>
          </cell>
          <cell r="S24">
            <v>0</v>
          </cell>
          <cell r="T24">
            <v>3.25</v>
          </cell>
          <cell r="U24">
            <v>0</v>
          </cell>
          <cell r="V24">
            <v>2228486</v>
          </cell>
          <cell r="W24">
            <v>0</v>
          </cell>
          <cell r="X24">
            <v>-525222.25999999989</v>
          </cell>
          <cell r="Y24">
            <v>0</v>
          </cell>
          <cell r="Z24">
            <v>-10</v>
          </cell>
          <cell r="AA24">
            <v>0</v>
          </cell>
          <cell r="AB24">
            <v>-52522.225999999988</v>
          </cell>
          <cell r="AC24">
            <v>0</v>
          </cell>
          <cell r="AD24">
            <v>38585428.513999999</v>
          </cell>
          <cell r="AE24">
            <v>0</v>
          </cell>
          <cell r="AF24">
            <v>3.25</v>
          </cell>
          <cell r="AG24">
            <v>0</v>
          </cell>
          <cell r="AH24">
            <v>2211138</v>
          </cell>
          <cell r="AI24">
            <v>0</v>
          </cell>
          <cell r="AJ24">
            <v>-542397.47000000009</v>
          </cell>
          <cell r="AK24">
            <v>0</v>
          </cell>
          <cell r="AL24">
            <v>-10</v>
          </cell>
          <cell r="AM24">
            <v>0</v>
          </cell>
          <cell r="AN24">
            <v>-54239.74700000001</v>
          </cell>
          <cell r="AO24">
            <v>0</v>
          </cell>
          <cell r="AP24">
            <v>40199929.296999998</v>
          </cell>
        </row>
        <row r="25">
          <cell r="A25" t="str">
            <v xml:space="preserve">314.00 0101         </v>
          </cell>
          <cell r="B25">
            <v>101</v>
          </cell>
          <cell r="C25" t="str">
            <v>ProdTrans</v>
          </cell>
          <cell r="D25" t="str">
            <v xml:space="preserve">314.00 0101         </v>
          </cell>
          <cell r="E25">
            <v>314</v>
          </cell>
          <cell r="F25" t="str">
            <v>Turbogenerator Units</v>
          </cell>
          <cell r="G25">
            <v>0</v>
          </cell>
          <cell r="H25">
            <v>28351048.870000001</v>
          </cell>
          <cell r="I25">
            <v>0</v>
          </cell>
          <cell r="J25">
            <v>-254299.33999999994</v>
          </cell>
          <cell r="K25">
            <v>0</v>
          </cell>
          <cell r="L25">
            <v>28096749.530000001</v>
          </cell>
          <cell r="M25">
            <v>0</v>
          </cell>
          <cell r="N25">
            <v>-261850.21000000005</v>
          </cell>
          <cell r="O25">
            <v>0</v>
          </cell>
          <cell r="P25">
            <v>27834899.32</v>
          </cell>
          <cell r="Q25">
            <v>0</v>
          </cell>
          <cell r="R25">
            <v>14895098</v>
          </cell>
          <cell r="S25">
            <v>0</v>
          </cell>
          <cell r="T25">
            <v>3</v>
          </cell>
          <cell r="U25">
            <v>0</v>
          </cell>
          <cell r="V25">
            <v>846717</v>
          </cell>
          <cell r="W25">
            <v>0</v>
          </cell>
          <cell r="X25">
            <v>-254299.33999999994</v>
          </cell>
          <cell r="Y25">
            <v>0</v>
          </cell>
          <cell r="Z25">
            <v>-15</v>
          </cell>
          <cell r="AA25">
            <v>0</v>
          </cell>
          <cell r="AB25">
            <v>-38144.900999999991</v>
          </cell>
          <cell r="AC25">
            <v>0</v>
          </cell>
          <cell r="AD25">
            <v>15449370.759</v>
          </cell>
          <cell r="AE25">
            <v>0</v>
          </cell>
          <cell r="AF25">
            <v>3</v>
          </cell>
          <cell r="AG25">
            <v>0</v>
          </cell>
          <cell r="AH25">
            <v>838975</v>
          </cell>
          <cell r="AI25">
            <v>0</v>
          </cell>
          <cell r="AJ25">
            <v>-261850.21000000005</v>
          </cell>
          <cell r="AK25">
            <v>0</v>
          </cell>
          <cell r="AL25">
            <v>-15</v>
          </cell>
          <cell r="AM25">
            <v>0</v>
          </cell>
          <cell r="AN25">
            <v>-39277.531500000012</v>
          </cell>
          <cell r="AO25">
            <v>0</v>
          </cell>
          <cell r="AP25">
            <v>15987218.017499998</v>
          </cell>
        </row>
        <row r="26">
          <cell r="A26" t="str">
            <v xml:space="preserve">315.00 0101         </v>
          </cell>
          <cell r="B26">
            <v>101</v>
          </cell>
          <cell r="C26" t="str">
            <v>ProdTrans</v>
          </cell>
          <cell r="D26" t="str">
            <v xml:space="preserve">315.00 0101         </v>
          </cell>
          <cell r="E26">
            <v>315</v>
          </cell>
          <cell r="F26" t="str">
            <v>Accessory Electric Equipment</v>
          </cell>
          <cell r="G26">
            <v>0</v>
          </cell>
          <cell r="H26">
            <v>6218094.1699999999</v>
          </cell>
          <cell r="I26">
            <v>0</v>
          </cell>
          <cell r="J26">
            <v>-27291.839999999993</v>
          </cell>
          <cell r="K26">
            <v>0</v>
          </cell>
          <cell r="L26">
            <v>6190802.3300000001</v>
          </cell>
          <cell r="M26">
            <v>0</v>
          </cell>
          <cell r="N26">
            <v>-28451.760000000002</v>
          </cell>
          <cell r="O26">
            <v>0</v>
          </cell>
          <cell r="P26">
            <v>6162350.5700000003</v>
          </cell>
          <cell r="Q26">
            <v>0</v>
          </cell>
          <cell r="R26">
            <v>3254763</v>
          </cell>
          <cell r="S26">
            <v>0</v>
          </cell>
          <cell r="T26">
            <v>2.31</v>
          </cell>
          <cell r="U26">
            <v>0</v>
          </cell>
          <cell r="V26">
            <v>143323</v>
          </cell>
          <cell r="W26">
            <v>0</v>
          </cell>
          <cell r="X26">
            <v>-27291.839999999993</v>
          </cell>
          <cell r="Y26">
            <v>0</v>
          </cell>
          <cell r="Z26">
            <v>-10</v>
          </cell>
          <cell r="AA26">
            <v>0</v>
          </cell>
          <cell r="AB26">
            <v>-2729.1839999999993</v>
          </cell>
          <cell r="AC26">
            <v>0</v>
          </cell>
          <cell r="AD26">
            <v>3368064.9760000003</v>
          </cell>
          <cell r="AE26">
            <v>0</v>
          </cell>
          <cell r="AF26">
            <v>2.31</v>
          </cell>
          <cell r="AG26">
            <v>0</v>
          </cell>
          <cell r="AH26">
            <v>142679</v>
          </cell>
          <cell r="AI26">
            <v>0</v>
          </cell>
          <cell r="AJ26">
            <v>-28451.760000000002</v>
          </cell>
          <cell r="AK26">
            <v>0</v>
          </cell>
          <cell r="AL26">
            <v>-10</v>
          </cell>
          <cell r="AM26">
            <v>0</v>
          </cell>
          <cell r="AN26">
            <v>-2845.1760000000004</v>
          </cell>
          <cell r="AO26">
            <v>0</v>
          </cell>
          <cell r="AP26">
            <v>3479447.0400000005</v>
          </cell>
        </row>
        <row r="27">
          <cell r="A27" t="str">
            <v xml:space="preserve">316.00 0101         </v>
          </cell>
          <cell r="B27">
            <v>101</v>
          </cell>
          <cell r="C27" t="str">
            <v>ProdTrans</v>
          </cell>
          <cell r="D27" t="str">
            <v xml:space="preserve">316.00 0101         </v>
          </cell>
          <cell r="E27">
            <v>316</v>
          </cell>
          <cell r="F27" t="str">
            <v>Miscellaneous Power Plant Equipment</v>
          </cell>
          <cell r="G27">
            <v>0</v>
          </cell>
          <cell r="H27">
            <v>809545.62</v>
          </cell>
          <cell r="I27">
            <v>0</v>
          </cell>
          <cell r="J27">
            <v>-12006.87</v>
          </cell>
          <cell r="K27">
            <v>0</v>
          </cell>
          <cell r="L27">
            <v>797538.75</v>
          </cell>
          <cell r="M27">
            <v>0</v>
          </cell>
          <cell r="N27">
            <v>-12006.85</v>
          </cell>
          <cell r="O27">
            <v>0</v>
          </cell>
          <cell r="P27">
            <v>785531.9</v>
          </cell>
          <cell r="Q27">
            <v>0</v>
          </cell>
          <cell r="R27">
            <v>313789</v>
          </cell>
          <cell r="S27">
            <v>0</v>
          </cell>
          <cell r="T27">
            <v>2.58</v>
          </cell>
          <cell r="U27">
            <v>0</v>
          </cell>
          <cell r="V27">
            <v>20731</v>
          </cell>
          <cell r="W27">
            <v>0</v>
          </cell>
          <cell r="X27">
            <v>-12006.87</v>
          </cell>
          <cell r="Y27">
            <v>0</v>
          </cell>
          <cell r="Z27">
            <v>-10</v>
          </cell>
          <cell r="AA27">
            <v>0</v>
          </cell>
          <cell r="AB27">
            <v>-1200.6870000000001</v>
          </cell>
          <cell r="AC27">
            <v>0</v>
          </cell>
          <cell r="AD27">
            <v>321312.44300000003</v>
          </cell>
          <cell r="AE27">
            <v>0</v>
          </cell>
          <cell r="AF27">
            <v>2.58</v>
          </cell>
          <cell r="AG27">
            <v>0</v>
          </cell>
          <cell r="AH27">
            <v>20422</v>
          </cell>
          <cell r="AI27">
            <v>0</v>
          </cell>
          <cell r="AJ27">
            <v>-12006.85</v>
          </cell>
          <cell r="AK27">
            <v>0</v>
          </cell>
          <cell r="AL27">
            <v>-10</v>
          </cell>
          <cell r="AM27">
            <v>0</v>
          </cell>
          <cell r="AN27">
            <v>-1200.6849999999999</v>
          </cell>
          <cell r="AO27">
            <v>0</v>
          </cell>
          <cell r="AP27">
            <v>328526.90800000005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>TOTAL CARBON</v>
          </cell>
          <cell r="G28">
            <v>0</v>
          </cell>
          <cell r="H28">
            <v>119574189.12000002</v>
          </cell>
          <cell r="I28">
            <v>0</v>
          </cell>
          <cell r="J28">
            <v>-869304.59999999974</v>
          </cell>
          <cell r="K28">
            <v>0</v>
          </cell>
          <cell r="L28">
            <v>118704884.52</v>
          </cell>
          <cell r="M28">
            <v>0</v>
          </cell>
          <cell r="N28">
            <v>-896675.91000000015</v>
          </cell>
          <cell r="O28">
            <v>0</v>
          </cell>
          <cell r="P28">
            <v>117808208.60999998</v>
          </cell>
          <cell r="Q28">
            <v>0</v>
          </cell>
          <cell r="R28">
            <v>64441908</v>
          </cell>
          <cell r="S28">
            <v>0</v>
          </cell>
          <cell r="T28">
            <v>0</v>
          </cell>
          <cell r="U28">
            <v>0</v>
          </cell>
          <cell r="V28">
            <v>3630397</v>
          </cell>
          <cell r="W28">
            <v>0</v>
          </cell>
          <cell r="X28">
            <v>-869304.59999999974</v>
          </cell>
          <cell r="Y28">
            <v>0</v>
          </cell>
          <cell r="Z28">
            <v>0</v>
          </cell>
          <cell r="AA28">
            <v>0</v>
          </cell>
          <cell r="AB28">
            <v>-109742.28499999996</v>
          </cell>
          <cell r="AC28">
            <v>0</v>
          </cell>
          <cell r="AD28">
            <v>67093258.115000002</v>
          </cell>
          <cell r="AE28">
            <v>0</v>
          </cell>
          <cell r="AF28">
            <v>0</v>
          </cell>
          <cell r="AG28">
            <v>0</v>
          </cell>
          <cell r="AH28">
            <v>3603048</v>
          </cell>
          <cell r="AI28">
            <v>0</v>
          </cell>
          <cell r="AJ28">
            <v>-896675.91000000015</v>
          </cell>
          <cell r="AK28">
            <v>0</v>
          </cell>
          <cell r="AL28">
            <v>0</v>
          </cell>
          <cell r="AM28">
            <v>0</v>
          </cell>
          <cell r="AN28">
            <v>-113154.02550000003</v>
          </cell>
          <cell r="AO28">
            <v>0</v>
          </cell>
          <cell r="AP28">
            <v>69686476.179500014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A30">
            <v>0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>CHOLLA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31" t="str">
            <v xml:space="preserve">310.20 0102         </v>
          </cell>
          <cell r="B31">
            <v>102</v>
          </cell>
          <cell r="C31" t="str">
            <v>ProdTrans</v>
          </cell>
          <cell r="D31" t="str">
            <v xml:space="preserve">310.20 0102         </v>
          </cell>
          <cell r="E31">
            <v>310.2</v>
          </cell>
          <cell r="F31" t="str">
            <v>Land Rights</v>
          </cell>
          <cell r="G31">
            <v>0</v>
          </cell>
          <cell r="H31">
            <v>1201891.8500000001</v>
          </cell>
          <cell r="I31">
            <v>0</v>
          </cell>
          <cell r="J31">
            <v>0</v>
          </cell>
          <cell r="K31">
            <v>0</v>
          </cell>
          <cell r="L31">
            <v>1201891.8500000001</v>
          </cell>
          <cell r="M31">
            <v>0</v>
          </cell>
          <cell r="N31">
            <v>0</v>
          </cell>
          <cell r="O31">
            <v>0</v>
          </cell>
          <cell r="P31">
            <v>1201891.8500000001</v>
          </cell>
          <cell r="Q31">
            <v>0</v>
          </cell>
          <cell r="R31">
            <v>121464</v>
          </cell>
          <cell r="S31">
            <v>0</v>
          </cell>
          <cell r="T31">
            <v>2.94</v>
          </cell>
          <cell r="U31">
            <v>0</v>
          </cell>
          <cell r="V31">
            <v>35336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156800</v>
          </cell>
          <cell r="AE31">
            <v>0</v>
          </cell>
          <cell r="AF31">
            <v>2.94</v>
          </cell>
          <cell r="AG31">
            <v>0</v>
          </cell>
          <cell r="AH31">
            <v>35336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192136</v>
          </cell>
        </row>
        <row r="32">
          <cell r="A32" t="str">
            <v xml:space="preserve">311.00 0102         </v>
          </cell>
          <cell r="B32">
            <v>102</v>
          </cell>
          <cell r="C32" t="str">
            <v>ProdTrans</v>
          </cell>
          <cell r="D32" t="str">
            <v xml:space="preserve">311.00 0102         </v>
          </cell>
          <cell r="E32">
            <v>311</v>
          </cell>
          <cell r="F32" t="str">
            <v>Structures and Improvements</v>
          </cell>
          <cell r="G32">
            <v>0</v>
          </cell>
          <cell r="H32">
            <v>59823656.619999997</v>
          </cell>
          <cell r="I32">
            <v>0</v>
          </cell>
          <cell r="J32">
            <v>-144588.84000000003</v>
          </cell>
          <cell r="K32">
            <v>0</v>
          </cell>
          <cell r="L32">
            <v>59679067.779999994</v>
          </cell>
          <cell r="M32">
            <v>0</v>
          </cell>
          <cell r="N32">
            <v>-149332.13</v>
          </cell>
          <cell r="O32">
            <v>0</v>
          </cell>
          <cell r="P32">
            <v>59529735.649999991</v>
          </cell>
          <cell r="Q32">
            <v>0</v>
          </cell>
          <cell r="R32">
            <v>22580228</v>
          </cell>
          <cell r="S32">
            <v>0</v>
          </cell>
          <cell r="T32">
            <v>1.57</v>
          </cell>
          <cell r="U32">
            <v>0</v>
          </cell>
          <cell r="V32">
            <v>938096</v>
          </cell>
          <cell r="W32">
            <v>0</v>
          </cell>
          <cell r="X32">
            <v>-144588.84000000003</v>
          </cell>
          <cell r="Y32">
            <v>0</v>
          </cell>
          <cell r="Z32">
            <v>-30</v>
          </cell>
          <cell r="AA32">
            <v>0</v>
          </cell>
          <cell r="AB32">
            <v>-43376.652000000009</v>
          </cell>
          <cell r="AC32">
            <v>0</v>
          </cell>
          <cell r="AD32">
            <v>23330358.508000001</v>
          </cell>
          <cell r="AE32">
            <v>0</v>
          </cell>
          <cell r="AF32">
            <v>1.57</v>
          </cell>
          <cell r="AG32">
            <v>0</v>
          </cell>
          <cell r="AH32">
            <v>935789</v>
          </cell>
          <cell r="AI32">
            <v>0</v>
          </cell>
          <cell r="AJ32">
            <v>-149332.13</v>
          </cell>
          <cell r="AK32">
            <v>0</v>
          </cell>
          <cell r="AL32">
            <v>-30</v>
          </cell>
          <cell r="AM32">
            <v>0</v>
          </cell>
          <cell r="AN32">
            <v>-44799.639000000003</v>
          </cell>
          <cell r="AO32">
            <v>0</v>
          </cell>
          <cell r="AP32">
            <v>24072015.739000004</v>
          </cell>
        </row>
        <row r="33">
          <cell r="A33" t="str">
            <v xml:space="preserve">312.00 0102         </v>
          </cell>
          <cell r="B33">
            <v>102</v>
          </cell>
          <cell r="C33" t="str">
            <v>ProdTrans</v>
          </cell>
          <cell r="D33" t="str">
            <v xml:space="preserve">312.00 0102         </v>
          </cell>
          <cell r="E33">
            <v>312</v>
          </cell>
          <cell r="F33" t="str">
            <v>Boiler Plant Equipment</v>
          </cell>
          <cell r="G33">
            <v>0</v>
          </cell>
          <cell r="H33">
            <v>325922912.70999998</v>
          </cell>
          <cell r="I33">
            <v>0</v>
          </cell>
          <cell r="J33">
            <v>-2331654.4300000006</v>
          </cell>
          <cell r="K33">
            <v>0</v>
          </cell>
          <cell r="L33">
            <v>323591258.27999997</v>
          </cell>
          <cell r="M33">
            <v>0</v>
          </cell>
          <cell r="N33">
            <v>-2414193.6799999997</v>
          </cell>
          <cell r="O33">
            <v>0</v>
          </cell>
          <cell r="P33">
            <v>321177064.59999996</v>
          </cell>
          <cell r="Q33">
            <v>0</v>
          </cell>
          <cell r="R33">
            <v>95109183</v>
          </cell>
          <cell r="S33">
            <v>0</v>
          </cell>
          <cell r="T33">
            <v>1.5</v>
          </cell>
          <cell r="U33">
            <v>0</v>
          </cell>
          <cell r="V33">
            <v>4871356</v>
          </cell>
          <cell r="W33">
            <v>0</v>
          </cell>
          <cell r="X33">
            <v>-2331654.4300000006</v>
          </cell>
          <cell r="Y33">
            <v>0</v>
          </cell>
          <cell r="Z33">
            <v>-10</v>
          </cell>
          <cell r="AA33">
            <v>0</v>
          </cell>
          <cell r="AB33">
            <v>-233165.44300000006</v>
          </cell>
          <cell r="AC33">
            <v>0</v>
          </cell>
          <cell r="AD33">
            <v>97415719.126999989</v>
          </cell>
          <cell r="AE33">
            <v>0</v>
          </cell>
          <cell r="AF33">
            <v>1.5</v>
          </cell>
          <cell r="AG33">
            <v>0</v>
          </cell>
          <cell r="AH33">
            <v>4835762</v>
          </cell>
          <cell r="AI33">
            <v>0</v>
          </cell>
          <cell r="AJ33">
            <v>-2414193.6799999997</v>
          </cell>
          <cell r="AK33">
            <v>0</v>
          </cell>
          <cell r="AL33">
            <v>-10</v>
          </cell>
          <cell r="AM33">
            <v>0</v>
          </cell>
          <cell r="AN33">
            <v>-241419.36799999996</v>
          </cell>
          <cell r="AO33">
            <v>0</v>
          </cell>
          <cell r="AP33">
            <v>99595868.078999996</v>
          </cell>
        </row>
        <row r="34">
          <cell r="A34" t="str">
            <v xml:space="preserve">314.00 0102         </v>
          </cell>
          <cell r="B34">
            <v>102</v>
          </cell>
          <cell r="C34" t="str">
            <v>ProdTrans</v>
          </cell>
          <cell r="D34" t="str">
            <v xml:space="preserve">314.00 0102         </v>
          </cell>
          <cell r="E34">
            <v>314</v>
          </cell>
          <cell r="F34" t="str">
            <v>Turbogenerator Units</v>
          </cell>
          <cell r="G34">
            <v>0</v>
          </cell>
          <cell r="H34">
            <v>66047987.369999997</v>
          </cell>
          <cell r="I34">
            <v>0</v>
          </cell>
          <cell r="J34">
            <v>-704400.02000000014</v>
          </cell>
          <cell r="K34">
            <v>0</v>
          </cell>
          <cell r="L34">
            <v>65343587.349999994</v>
          </cell>
          <cell r="M34">
            <v>0</v>
          </cell>
          <cell r="N34">
            <v>-719501.55</v>
          </cell>
          <cell r="O34">
            <v>0</v>
          </cell>
          <cell r="P34">
            <v>64624085.799999997</v>
          </cell>
          <cell r="Q34">
            <v>0</v>
          </cell>
          <cell r="R34">
            <v>23812449</v>
          </cell>
          <cell r="S34">
            <v>0</v>
          </cell>
          <cell r="T34">
            <v>1.71</v>
          </cell>
          <cell r="U34">
            <v>0</v>
          </cell>
          <cell r="V34">
            <v>1123398</v>
          </cell>
          <cell r="W34">
            <v>0</v>
          </cell>
          <cell r="X34">
            <v>-704400.02000000014</v>
          </cell>
          <cell r="Y34">
            <v>0</v>
          </cell>
          <cell r="Z34">
            <v>-15</v>
          </cell>
          <cell r="AA34">
            <v>0</v>
          </cell>
          <cell r="AB34">
            <v>-105660.00300000003</v>
          </cell>
          <cell r="AC34">
            <v>0</v>
          </cell>
          <cell r="AD34">
            <v>24125786.977000002</v>
          </cell>
          <cell r="AE34">
            <v>0</v>
          </cell>
          <cell r="AF34">
            <v>1.71</v>
          </cell>
          <cell r="AG34">
            <v>0</v>
          </cell>
          <cell r="AH34">
            <v>1111224</v>
          </cell>
          <cell r="AI34">
            <v>0</v>
          </cell>
          <cell r="AJ34">
            <v>-719501.55</v>
          </cell>
          <cell r="AK34">
            <v>0</v>
          </cell>
          <cell r="AL34">
            <v>-15</v>
          </cell>
          <cell r="AM34">
            <v>0</v>
          </cell>
          <cell r="AN34">
            <v>-107925.2325</v>
          </cell>
          <cell r="AO34">
            <v>0</v>
          </cell>
          <cell r="AP34">
            <v>24409584.194499999</v>
          </cell>
        </row>
        <row r="35">
          <cell r="A35" t="str">
            <v xml:space="preserve">315.00 0102         </v>
          </cell>
          <cell r="B35">
            <v>102</v>
          </cell>
          <cell r="C35" t="str">
            <v>ProdTrans</v>
          </cell>
          <cell r="D35" t="str">
            <v xml:space="preserve">315.00 0102         </v>
          </cell>
          <cell r="E35">
            <v>315</v>
          </cell>
          <cell r="F35" t="str">
            <v>Accessory Electric Equipment</v>
          </cell>
          <cell r="G35">
            <v>0</v>
          </cell>
          <cell r="H35">
            <v>66675755.640000001</v>
          </cell>
          <cell r="I35">
            <v>0</v>
          </cell>
          <cell r="J35">
            <v>-183012.45000000004</v>
          </cell>
          <cell r="K35">
            <v>0</v>
          </cell>
          <cell r="L35">
            <v>66492743.189999998</v>
          </cell>
          <cell r="M35">
            <v>0</v>
          </cell>
          <cell r="N35">
            <v>-192654.27999999994</v>
          </cell>
          <cell r="O35">
            <v>0</v>
          </cell>
          <cell r="P35">
            <v>66300088.909999996</v>
          </cell>
          <cell r="Q35">
            <v>0</v>
          </cell>
          <cell r="R35">
            <v>25673903</v>
          </cell>
          <cell r="S35">
            <v>0</v>
          </cell>
          <cell r="T35">
            <v>1.29</v>
          </cell>
          <cell r="U35">
            <v>0</v>
          </cell>
          <cell r="V35">
            <v>858937</v>
          </cell>
          <cell r="W35">
            <v>0</v>
          </cell>
          <cell r="X35">
            <v>-183012.45000000004</v>
          </cell>
          <cell r="Y35">
            <v>0</v>
          </cell>
          <cell r="Z35">
            <v>-10</v>
          </cell>
          <cell r="AA35">
            <v>0</v>
          </cell>
          <cell r="AB35">
            <v>-18301.245000000006</v>
          </cell>
          <cell r="AC35">
            <v>0</v>
          </cell>
          <cell r="AD35">
            <v>26331526.305</v>
          </cell>
          <cell r="AE35">
            <v>0</v>
          </cell>
          <cell r="AF35">
            <v>1.29</v>
          </cell>
          <cell r="AG35">
            <v>0</v>
          </cell>
          <cell r="AH35">
            <v>856514</v>
          </cell>
          <cell r="AI35">
            <v>0</v>
          </cell>
          <cell r="AJ35">
            <v>-192654.27999999994</v>
          </cell>
          <cell r="AK35">
            <v>0</v>
          </cell>
          <cell r="AL35">
            <v>-10</v>
          </cell>
          <cell r="AM35">
            <v>0</v>
          </cell>
          <cell r="AN35">
            <v>-19265.427999999993</v>
          </cell>
          <cell r="AO35">
            <v>0</v>
          </cell>
          <cell r="AP35">
            <v>26976120.596999999</v>
          </cell>
        </row>
        <row r="36">
          <cell r="A36" t="str">
            <v xml:space="preserve">316.00 0102         </v>
          </cell>
          <cell r="B36">
            <v>102</v>
          </cell>
          <cell r="C36" t="str">
            <v>ProdTrans</v>
          </cell>
          <cell r="D36" t="str">
            <v xml:space="preserve">316.00 0102         </v>
          </cell>
          <cell r="E36">
            <v>316</v>
          </cell>
          <cell r="F36" t="str">
            <v>Miscellaneous Power Plant Equipment</v>
          </cell>
          <cell r="G36">
            <v>0</v>
          </cell>
          <cell r="H36">
            <v>4155951.08</v>
          </cell>
          <cell r="I36">
            <v>0</v>
          </cell>
          <cell r="J36">
            <v>-74438.559999999983</v>
          </cell>
          <cell r="K36">
            <v>0</v>
          </cell>
          <cell r="L36">
            <v>4081512.52</v>
          </cell>
          <cell r="M36">
            <v>0</v>
          </cell>
          <cell r="N36">
            <v>-74438.559999999983</v>
          </cell>
          <cell r="O36">
            <v>0</v>
          </cell>
          <cell r="P36">
            <v>4007073.96</v>
          </cell>
          <cell r="Q36">
            <v>0</v>
          </cell>
          <cell r="R36">
            <v>1440057</v>
          </cell>
          <cell r="S36">
            <v>0</v>
          </cell>
          <cell r="T36">
            <v>1.68</v>
          </cell>
          <cell r="U36">
            <v>0</v>
          </cell>
          <cell r="V36">
            <v>69195</v>
          </cell>
          <cell r="W36">
            <v>0</v>
          </cell>
          <cell r="X36">
            <v>-74438.559999999983</v>
          </cell>
          <cell r="Y36">
            <v>0</v>
          </cell>
          <cell r="Z36">
            <v>-10</v>
          </cell>
          <cell r="AA36">
            <v>0</v>
          </cell>
          <cell r="AB36">
            <v>-7443.8559999999989</v>
          </cell>
          <cell r="AC36">
            <v>0</v>
          </cell>
          <cell r="AD36">
            <v>1427369.584</v>
          </cell>
          <cell r="AE36">
            <v>0</v>
          </cell>
          <cell r="AF36">
            <v>1.68</v>
          </cell>
          <cell r="AG36">
            <v>0</v>
          </cell>
          <cell r="AH36">
            <v>67944</v>
          </cell>
          <cell r="AI36">
            <v>0</v>
          </cell>
          <cell r="AJ36">
            <v>-74438.559999999983</v>
          </cell>
          <cell r="AK36">
            <v>0</v>
          </cell>
          <cell r="AL36">
            <v>-10</v>
          </cell>
          <cell r="AM36">
            <v>0</v>
          </cell>
          <cell r="AN36">
            <v>-7443.8559999999989</v>
          </cell>
          <cell r="AO36">
            <v>0</v>
          </cell>
          <cell r="AP36">
            <v>1413431.1680000001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>TOTAL CHOLLA</v>
          </cell>
          <cell r="G37">
            <v>0</v>
          </cell>
          <cell r="H37">
            <v>523828155.26999992</v>
          </cell>
          <cell r="I37">
            <v>0</v>
          </cell>
          <cell r="J37">
            <v>-3438094.3000000007</v>
          </cell>
          <cell r="K37">
            <v>0</v>
          </cell>
          <cell r="L37">
            <v>520390060.96999997</v>
          </cell>
          <cell r="M37">
            <v>0</v>
          </cell>
          <cell r="N37">
            <v>-3550120.1999999993</v>
          </cell>
          <cell r="O37">
            <v>0</v>
          </cell>
          <cell r="P37">
            <v>516839940.76999992</v>
          </cell>
          <cell r="Q37">
            <v>0</v>
          </cell>
          <cell r="R37">
            <v>168737284</v>
          </cell>
          <cell r="S37">
            <v>0</v>
          </cell>
          <cell r="T37">
            <v>0</v>
          </cell>
          <cell r="U37">
            <v>0</v>
          </cell>
          <cell r="V37">
            <v>7896318</v>
          </cell>
          <cell r="W37">
            <v>0</v>
          </cell>
          <cell r="X37">
            <v>-3438094.3000000007</v>
          </cell>
          <cell r="Y37">
            <v>0</v>
          </cell>
          <cell r="Z37">
            <v>0</v>
          </cell>
          <cell r="AA37">
            <v>0</v>
          </cell>
          <cell r="AB37">
            <v>-407947.19900000008</v>
          </cell>
          <cell r="AC37">
            <v>0</v>
          </cell>
          <cell r="AD37">
            <v>172787560.50099999</v>
          </cell>
          <cell r="AE37">
            <v>0</v>
          </cell>
          <cell r="AF37">
            <v>0</v>
          </cell>
          <cell r="AG37">
            <v>0</v>
          </cell>
          <cell r="AH37">
            <v>7842569</v>
          </cell>
          <cell r="AI37">
            <v>0</v>
          </cell>
          <cell r="AJ37">
            <v>-3550120.1999999993</v>
          </cell>
          <cell r="AK37">
            <v>0</v>
          </cell>
          <cell r="AL37">
            <v>0</v>
          </cell>
          <cell r="AM37">
            <v>0</v>
          </cell>
          <cell r="AN37">
            <v>-420853.52349999995</v>
          </cell>
          <cell r="AO37">
            <v>0</v>
          </cell>
          <cell r="AP37">
            <v>176659155.7775</v>
          </cell>
        </row>
        <row r="38">
          <cell r="A38">
            <v>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>COLSTRIP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</row>
        <row r="40">
          <cell r="A40" t="str">
            <v xml:space="preserve">311.00 0103         </v>
          </cell>
          <cell r="B40">
            <v>103</v>
          </cell>
          <cell r="C40" t="str">
            <v>ProdTrans</v>
          </cell>
          <cell r="D40" t="str">
            <v xml:space="preserve">311.00 0103         </v>
          </cell>
          <cell r="E40">
            <v>311</v>
          </cell>
          <cell r="F40" t="str">
            <v>Structures and Improvements</v>
          </cell>
          <cell r="G40">
            <v>0</v>
          </cell>
          <cell r="H40">
            <v>58963335.350000001</v>
          </cell>
          <cell r="I40">
            <v>0</v>
          </cell>
          <cell r="J40">
            <v>-156452.87</v>
          </cell>
          <cell r="K40">
            <v>0</v>
          </cell>
          <cell r="L40">
            <v>58806882.480000004</v>
          </cell>
          <cell r="M40">
            <v>0</v>
          </cell>
          <cell r="N40">
            <v>-161315.34999999995</v>
          </cell>
          <cell r="O40">
            <v>0</v>
          </cell>
          <cell r="P40">
            <v>58645567.130000003</v>
          </cell>
          <cell r="Q40">
            <v>0</v>
          </cell>
          <cell r="R40">
            <v>32403454</v>
          </cell>
          <cell r="S40">
            <v>0</v>
          </cell>
          <cell r="T40">
            <v>1.38</v>
          </cell>
          <cell r="U40">
            <v>0</v>
          </cell>
          <cell r="V40">
            <v>812615</v>
          </cell>
          <cell r="W40">
            <v>0</v>
          </cell>
          <cell r="X40">
            <v>-156452.87</v>
          </cell>
          <cell r="Y40">
            <v>0</v>
          </cell>
          <cell r="Z40">
            <v>-30</v>
          </cell>
          <cell r="AA40">
            <v>0</v>
          </cell>
          <cell r="AB40">
            <v>-46935.860999999997</v>
          </cell>
          <cell r="AC40">
            <v>0</v>
          </cell>
          <cell r="AD40">
            <v>33012680.268999998</v>
          </cell>
          <cell r="AE40">
            <v>0</v>
          </cell>
          <cell r="AF40">
            <v>1.38</v>
          </cell>
          <cell r="AG40">
            <v>0</v>
          </cell>
          <cell r="AH40">
            <v>810422</v>
          </cell>
          <cell r="AI40">
            <v>0</v>
          </cell>
          <cell r="AJ40">
            <v>-161315.34999999995</v>
          </cell>
          <cell r="AK40">
            <v>0</v>
          </cell>
          <cell r="AL40">
            <v>-30</v>
          </cell>
          <cell r="AM40">
            <v>0</v>
          </cell>
          <cell r="AN40">
            <v>-48394.604999999981</v>
          </cell>
          <cell r="AO40">
            <v>0</v>
          </cell>
          <cell r="AP40">
            <v>33613392.313999996</v>
          </cell>
        </row>
        <row r="41">
          <cell r="A41" t="str">
            <v xml:space="preserve">312.00 0103         </v>
          </cell>
          <cell r="B41">
            <v>103</v>
          </cell>
          <cell r="C41" t="str">
            <v>ProdTrans</v>
          </cell>
          <cell r="D41" t="str">
            <v xml:space="preserve">312.00 0103         </v>
          </cell>
          <cell r="E41">
            <v>312</v>
          </cell>
          <cell r="F41" t="str">
            <v>Boiler Plant Equipment</v>
          </cell>
          <cell r="G41">
            <v>0</v>
          </cell>
          <cell r="H41">
            <v>114250014.19</v>
          </cell>
          <cell r="I41">
            <v>0</v>
          </cell>
          <cell r="J41">
            <v>-1328633.6600000001</v>
          </cell>
          <cell r="K41">
            <v>0</v>
          </cell>
          <cell r="L41">
            <v>112921380.53</v>
          </cell>
          <cell r="M41">
            <v>0</v>
          </cell>
          <cell r="N41">
            <v>-1367953.63</v>
          </cell>
          <cell r="O41">
            <v>0</v>
          </cell>
          <cell r="P41">
            <v>111553426.90000001</v>
          </cell>
          <cell r="Q41">
            <v>0</v>
          </cell>
          <cell r="R41">
            <v>62967414</v>
          </cell>
          <cell r="S41">
            <v>0</v>
          </cell>
          <cell r="T41">
            <v>1.5</v>
          </cell>
          <cell r="U41">
            <v>0</v>
          </cell>
          <cell r="V41">
            <v>1703785</v>
          </cell>
          <cell r="W41">
            <v>0</v>
          </cell>
          <cell r="X41">
            <v>-1328633.6600000001</v>
          </cell>
          <cell r="Y41">
            <v>0</v>
          </cell>
          <cell r="Z41">
            <v>-10</v>
          </cell>
          <cell r="AA41">
            <v>0</v>
          </cell>
          <cell r="AB41">
            <v>-132863.36600000001</v>
          </cell>
          <cell r="AC41">
            <v>0</v>
          </cell>
          <cell r="AD41">
            <v>63209701.974000007</v>
          </cell>
          <cell r="AE41">
            <v>0</v>
          </cell>
          <cell r="AF41">
            <v>1.5</v>
          </cell>
          <cell r="AG41">
            <v>0</v>
          </cell>
          <cell r="AH41">
            <v>1683561</v>
          </cell>
          <cell r="AI41">
            <v>0</v>
          </cell>
          <cell r="AJ41">
            <v>-1367953.63</v>
          </cell>
          <cell r="AK41">
            <v>0</v>
          </cell>
          <cell r="AL41">
            <v>-10</v>
          </cell>
          <cell r="AM41">
            <v>0</v>
          </cell>
          <cell r="AN41">
            <v>-136795.36299999998</v>
          </cell>
          <cell r="AO41">
            <v>0</v>
          </cell>
          <cell r="AP41">
            <v>63388513.981000006</v>
          </cell>
        </row>
        <row r="42">
          <cell r="A42" t="str">
            <v xml:space="preserve">314.00 0103         </v>
          </cell>
          <cell r="B42">
            <v>103</v>
          </cell>
          <cell r="C42" t="str">
            <v>ProdTrans</v>
          </cell>
          <cell r="D42" t="str">
            <v xml:space="preserve">314.00 0103         </v>
          </cell>
          <cell r="E42">
            <v>314</v>
          </cell>
          <cell r="F42" t="str">
            <v>Turbogenerator Units</v>
          </cell>
          <cell r="G42">
            <v>0</v>
          </cell>
          <cell r="H42">
            <v>34705785.420000002</v>
          </cell>
          <cell r="I42">
            <v>0</v>
          </cell>
          <cell r="J42">
            <v>-343330.44000000006</v>
          </cell>
          <cell r="K42">
            <v>0</v>
          </cell>
          <cell r="L42">
            <v>34362454.980000004</v>
          </cell>
          <cell r="M42">
            <v>0</v>
          </cell>
          <cell r="N42">
            <v>-356240.86000000016</v>
          </cell>
          <cell r="O42">
            <v>0</v>
          </cell>
          <cell r="P42">
            <v>34006214.120000005</v>
          </cell>
          <cell r="Q42">
            <v>0</v>
          </cell>
          <cell r="R42">
            <v>14945002</v>
          </cell>
          <cell r="S42">
            <v>0</v>
          </cell>
          <cell r="T42">
            <v>1.86</v>
          </cell>
          <cell r="U42">
            <v>0</v>
          </cell>
          <cell r="V42">
            <v>642335</v>
          </cell>
          <cell r="W42">
            <v>0</v>
          </cell>
          <cell r="X42">
            <v>-343330.44000000006</v>
          </cell>
          <cell r="Y42">
            <v>0</v>
          </cell>
          <cell r="Z42">
            <v>-15</v>
          </cell>
          <cell r="AA42">
            <v>0</v>
          </cell>
          <cell r="AB42">
            <v>-51499.566000000006</v>
          </cell>
          <cell r="AC42">
            <v>0</v>
          </cell>
          <cell r="AD42">
            <v>15192506.994000001</v>
          </cell>
          <cell r="AE42">
            <v>0</v>
          </cell>
          <cell r="AF42">
            <v>1.86</v>
          </cell>
          <cell r="AG42">
            <v>0</v>
          </cell>
          <cell r="AH42">
            <v>635829</v>
          </cell>
          <cell r="AI42">
            <v>0</v>
          </cell>
          <cell r="AJ42">
            <v>-356240.86000000016</v>
          </cell>
          <cell r="AK42">
            <v>0</v>
          </cell>
          <cell r="AL42">
            <v>-15</v>
          </cell>
          <cell r="AM42">
            <v>0</v>
          </cell>
          <cell r="AN42">
            <v>-53436.129000000023</v>
          </cell>
          <cell r="AO42">
            <v>0</v>
          </cell>
          <cell r="AP42">
            <v>15418659.005000001</v>
          </cell>
        </row>
        <row r="43">
          <cell r="A43" t="str">
            <v xml:space="preserve">315.00 0103         </v>
          </cell>
          <cell r="B43">
            <v>103</v>
          </cell>
          <cell r="C43" t="str">
            <v>ProdTrans</v>
          </cell>
          <cell r="D43" t="str">
            <v xml:space="preserve">315.00 0103         </v>
          </cell>
          <cell r="E43">
            <v>315</v>
          </cell>
          <cell r="F43" t="str">
            <v>Accessory Electric Equipment</v>
          </cell>
          <cell r="G43">
            <v>0</v>
          </cell>
          <cell r="H43">
            <v>8949684.2100000009</v>
          </cell>
          <cell r="I43">
            <v>0</v>
          </cell>
          <cell r="J43">
            <v>-27210.139999999996</v>
          </cell>
          <cell r="K43">
            <v>0</v>
          </cell>
          <cell r="L43">
            <v>8922474.0700000003</v>
          </cell>
          <cell r="M43">
            <v>0</v>
          </cell>
          <cell r="N43">
            <v>-28587.85</v>
          </cell>
          <cell r="O43">
            <v>0</v>
          </cell>
          <cell r="P43">
            <v>8893886.2200000007</v>
          </cell>
          <cell r="Q43">
            <v>0</v>
          </cell>
          <cell r="R43">
            <v>5153507</v>
          </cell>
          <cell r="S43">
            <v>0</v>
          </cell>
          <cell r="T43">
            <v>1.31</v>
          </cell>
          <cell r="U43">
            <v>0</v>
          </cell>
          <cell r="V43">
            <v>117063</v>
          </cell>
          <cell r="W43">
            <v>0</v>
          </cell>
          <cell r="X43">
            <v>-27210.139999999996</v>
          </cell>
          <cell r="Y43">
            <v>0</v>
          </cell>
          <cell r="Z43">
            <v>-10</v>
          </cell>
          <cell r="AA43">
            <v>0</v>
          </cell>
          <cell r="AB43">
            <v>-2721.0139999999997</v>
          </cell>
          <cell r="AC43">
            <v>0</v>
          </cell>
          <cell r="AD43">
            <v>5240638.8459999999</v>
          </cell>
          <cell r="AE43">
            <v>0</v>
          </cell>
          <cell r="AF43">
            <v>1.31</v>
          </cell>
          <cell r="AG43">
            <v>0</v>
          </cell>
          <cell r="AH43">
            <v>116697</v>
          </cell>
          <cell r="AI43">
            <v>0</v>
          </cell>
          <cell r="AJ43">
            <v>-28587.85</v>
          </cell>
          <cell r="AK43">
            <v>0</v>
          </cell>
          <cell r="AL43">
            <v>-10</v>
          </cell>
          <cell r="AM43">
            <v>0</v>
          </cell>
          <cell r="AN43">
            <v>-2858.7849999999999</v>
          </cell>
          <cell r="AO43">
            <v>0</v>
          </cell>
          <cell r="AP43">
            <v>5325889.2110000001</v>
          </cell>
        </row>
        <row r="44">
          <cell r="A44" t="str">
            <v xml:space="preserve">316.00 0103         </v>
          </cell>
          <cell r="B44">
            <v>103</v>
          </cell>
          <cell r="C44" t="str">
            <v>ProdTrans</v>
          </cell>
          <cell r="D44" t="str">
            <v xml:space="preserve">316.00 0103         </v>
          </cell>
          <cell r="E44">
            <v>316</v>
          </cell>
          <cell r="F44" t="str">
            <v>Miscellaneous Power Plant Equipment</v>
          </cell>
          <cell r="G44">
            <v>0</v>
          </cell>
          <cell r="H44">
            <v>2203473.2799999998</v>
          </cell>
          <cell r="I44">
            <v>0</v>
          </cell>
          <cell r="J44">
            <v>-39469.180000000015</v>
          </cell>
          <cell r="K44">
            <v>0</v>
          </cell>
          <cell r="L44">
            <v>2164004.0999999996</v>
          </cell>
          <cell r="M44">
            <v>0</v>
          </cell>
          <cell r="N44">
            <v>-39469.180000000015</v>
          </cell>
          <cell r="O44">
            <v>0</v>
          </cell>
          <cell r="P44">
            <v>2124534.9199999995</v>
          </cell>
          <cell r="Q44">
            <v>0</v>
          </cell>
          <cell r="R44">
            <v>1034382</v>
          </cell>
          <cell r="S44">
            <v>0</v>
          </cell>
          <cell r="T44">
            <v>1.85</v>
          </cell>
          <cell r="U44">
            <v>0</v>
          </cell>
          <cell r="V44">
            <v>40399</v>
          </cell>
          <cell r="W44">
            <v>0</v>
          </cell>
          <cell r="X44">
            <v>-39469.180000000015</v>
          </cell>
          <cell r="Y44">
            <v>0</v>
          </cell>
          <cell r="Z44">
            <v>-10</v>
          </cell>
          <cell r="AA44">
            <v>0</v>
          </cell>
          <cell r="AB44">
            <v>-3946.9180000000015</v>
          </cell>
          <cell r="AC44">
            <v>0</v>
          </cell>
          <cell r="AD44">
            <v>1031364.902</v>
          </cell>
          <cell r="AE44">
            <v>0</v>
          </cell>
          <cell r="AF44">
            <v>1.85</v>
          </cell>
          <cell r="AG44">
            <v>0</v>
          </cell>
          <cell r="AH44">
            <v>39669</v>
          </cell>
          <cell r="AI44">
            <v>0</v>
          </cell>
          <cell r="AJ44">
            <v>-39469.180000000015</v>
          </cell>
          <cell r="AK44">
            <v>0</v>
          </cell>
          <cell r="AL44">
            <v>-10</v>
          </cell>
          <cell r="AM44">
            <v>0</v>
          </cell>
          <cell r="AN44">
            <v>-3946.9180000000015</v>
          </cell>
          <cell r="AO44">
            <v>0</v>
          </cell>
          <cell r="AP44">
            <v>1027617.804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>TOTAL COLSTRIP</v>
          </cell>
          <cell r="G45">
            <v>0</v>
          </cell>
          <cell r="H45">
            <v>219072292.44999999</v>
          </cell>
          <cell r="I45">
            <v>0</v>
          </cell>
          <cell r="J45">
            <v>-1895096.29</v>
          </cell>
          <cell r="K45">
            <v>0</v>
          </cell>
          <cell r="L45">
            <v>217177196.16</v>
          </cell>
          <cell r="M45">
            <v>0</v>
          </cell>
          <cell r="N45">
            <v>-1953566.8699999999</v>
          </cell>
          <cell r="O45">
            <v>0</v>
          </cell>
          <cell r="P45">
            <v>215223629.28999999</v>
          </cell>
          <cell r="Q45">
            <v>0</v>
          </cell>
          <cell r="R45">
            <v>116503759</v>
          </cell>
          <cell r="S45">
            <v>0</v>
          </cell>
          <cell r="T45">
            <v>0</v>
          </cell>
          <cell r="U45">
            <v>0</v>
          </cell>
          <cell r="V45">
            <v>3316197</v>
          </cell>
          <cell r="W45">
            <v>0</v>
          </cell>
          <cell r="X45">
            <v>-1895096.29</v>
          </cell>
          <cell r="Y45">
            <v>0</v>
          </cell>
          <cell r="Z45">
            <v>0</v>
          </cell>
          <cell r="AA45">
            <v>0</v>
          </cell>
          <cell r="AB45">
            <v>-237966.72500000001</v>
          </cell>
          <cell r="AC45">
            <v>0</v>
          </cell>
          <cell r="AD45">
            <v>117686892.985</v>
          </cell>
          <cell r="AE45">
            <v>0</v>
          </cell>
          <cell r="AF45">
            <v>0</v>
          </cell>
          <cell r="AG45">
            <v>0</v>
          </cell>
          <cell r="AH45">
            <v>3286178</v>
          </cell>
          <cell r="AI45">
            <v>0</v>
          </cell>
          <cell r="AJ45">
            <v>-1953566.8699999999</v>
          </cell>
          <cell r="AK45">
            <v>0</v>
          </cell>
          <cell r="AL45">
            <v>0</v>
          </cell>
          <cell r="AM45">
            <v>0</v>
          </cell>
          <cell r="AN45">
            <v>-245431.8</v>
          </cell>
          <cell r="AO45">
            <v>0</v>
          </cell>
          <cell r="AP45">
            <v>118774072.315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>CRAIG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48" t="str">
            <v xml:space="preserve">311.00 0104         </v>
          </cell>
          <cell r="B48">
            <v>104</v>
          </cell>
          <cell r="C48" t="str">
            <v>ProdTrans</v>
          </cell>
          <cell r="D48" t="str">
            <v xml:space="preserve">311.00 0104         </v>
          </cell>
          <cell r="E48">
            <v>311</v>
          </cell>
          <cell r="F48" t="str">
            <v>Structures and Improvements</v>
          </cell>
          <cell r="G48">
            <v>0</v>
          </cell>
          <cell r="H48">
            <v>36736993.539999999</v>
          </cell>
          <cell r="I48">
            <v>0</v>
          </cell>
          <cell r="J48">
            <v>-114694.22000000004</v>
          </cell>
          <cell r="K48">
            <v>0</v>
          </cell>
          <cell r="L48">
            <v>36622299.32</v>
          </cell>
          <cell r="M48">
            <v>0</v>
          </cell>
          <cell r="N48">
            <v>-118139.12</v>
          </cell>
          <cell r="O48">
            <v>0</v>
          </cell>
          <cell r="P48">
            <v>36504160.200000003</v>
          </cell>
          <cell r="Q48">
            <v>0</v>
          </cell>
          <cell r="R48">
            <v>21837142</v>
          </cell>
          <cell r="S48">
            <v>0</v>
          </cell>
          <cell r="T48">
            <v>2.0299999999999998</v>
          </cell>
          <cell r="U48">
            <v>0</v>
          </cell>
          <cell r="V48">
            <v>744597</v>
          </cell>
          <cell r="W48">
            <v>0</v>
          </cell>
          <cell r="X48">
            <v>-114694.22000000004</v>
          </cell>
          <cell r="Y48">
            <v>0</v>
          </cell>
          <cell r="Z48">
            <v>-30</v>
          </cell>
          <cell r="AA48">
            <v>0</v>
          </cell>
          <cell r="AB48">
            <v>-34408.266000000018</v>
          </cell>
          <cell r="AC48">
            <v>0</v>
          </cell>
          <cell r="AD48">
            <v>22432636.514000002</v>
          </cell>
          <cell r="AE48">
            <v>0</v>
          </cell>
          <cell r="AF48">
            <v>2.0299999999999998</v>
          </cell>
          <cell r="AG48">
            <v>0</v>
          </cell>
          <cell r="AH48">
            <v>742234</v>
          </cell>
          <cell r="AI48">
            <v>0</v>
          </cell>
          <cell r="AJ48">
            <v>-118139.12</v>
          </cell>
          <cell r="AK48">
            <v>0</v>
          </cell>
          <cell r="AL48">
            <v>-30</v>
          </cell>
          <cell r="AM48">
            <v>0</v>
          </cell>
          <cell r="AN48">
            <v>-35441.735999999997</v>
          </cell>
          <cell r="AO48">
            <v>0</v>
          </cell>
          <cell r="AP48">
            <v>23021289.658</v>
          </cell>
        </row>
        <row r="49">
          <cell r="A49" t="str">
            <v xml:space="preserve">312.00 0104         </v>
          </cell>
          <cell r="B49">
            <v>104</v>
          </cell>
          <cell r="C49" t="str">
            <v>ProdTrans</v>
          </cell>
          <cell r="D49" t="str">
            <v xml:space="preserve">312.00 0104         </v>
          </cell>
          <cell r="E49">
            <v>312</v>
          </cell>
          <cell r="F49" t="str">
            <v>Boiler Plant Equipment</v>
          </cell>
          <cell r="G49">
            <v>0</v>
          </cell>
          <cell r="H49">
            <v>93178559.280000001</v>
          </cell>
          <cell r="I49">
            <v>0</v>
          </cell>
          <cell r="J49">
            <v>-972100.15999999992</v>
          </cell>
          <cell r="K49">
            <v>0</v>
          </cell>
          <cell r="L49">
            <v>92206459.120000005</v>
          </cell>
          <cell r="M49">
            <v>0</v>
          </cell>
          <cell r="N49">
            <v>-995138.40000000014</v>
          </cell>
          <cell r="O49">
            <v>0</v>
          </cell>
          <cell r="P49">
            <v>91211320.719999999</v>
          </cell>
          <cell r="Q49">
            <v>0</v>
          </cell>
          <cell r="R49">
            <v>45033353</v>
          </cell>
          <cell r="S49">
            <v>0</v>
          </cell>
          <cell r="T49">
            <v>2.4500000000000002</v>
          </cell>
          <cell r="U49">
            <v>0</v>
          </cell>
          <cell r="V49">
            <v>2270966</v>
          </cell>
          <cell r="W49">
            <v>0</v>
          </cell>
          <cell r="X49">
            <v>-972100.15999999992</v>
          </cell>
          <cell r="Y49">
            <v>0</v>
          </cell>
          <cell r="Z49">
            <v>-10</v>
          </cell>
          <cell r="AA49">
            <v>0</v>
          </cell>
          <cell r="AB49">
            <v>-97210.016000000003</v>
          </cell>
          <cell r="AC49">
            <v>0</v>
          </cell>
          <cell r="AD49">
            <v>46235008.824000001</v>
          </cell>
          <cell r="AE49">
            <v>0</v>
          </cell>
          <cell r="AF49">
            <v>2.4500000000000002</v>
          </cell>
          <cell r="AG49">
            <v>0</v>
          </cell>
          <cell r="AH49">
            <v>2246868</v>
          </cell>
          <cell r="AI49">
            <v>0</v>
          </cell>
          <cell r="AJ49">
            <v>-995138.40000000014</v>
          </cell>
          <cell r="AK49">
            <v>0</v>
          </cell>
          <cell r="AL49">
            <v>-10</v>
          </cell>
          <cell r="AM49">
            <v>0</v>
          </cell>
          <cell r="AN49">
            <v>-99513.840000000026</v>
          </cell>
          <cell r="AO49">
            <v>0</v>
          </cell>
          <cell r="AP49">
            <v>47387224.583999999</v>
          </cell>
        </row>
        <row r="50">
          <cell r="A50" t="str">
            <v xml:space="preserve">314.00 0104         </v>
          </cell>
          <cell r="B50">
            <v>104</v>
          </cell>
          <cell r="C50" t="str">
            <v>ProdTrans</v>
          </cell>
          <cell r="D50" t="str">
            <v xml:space="preserve">314.00 0104         </v>
          </cell>
          <cell r="E50">
            <v>314</v>
          </cell>
          <cell r="F50" t="str">
            <v>Turbogenerator Units</v>
          </cell>
          <cell r="G50">
            <v>0</v>
          </cell>
          <cell r="H50">
            <v>26345535.329999998</v>
          </cell>
          <cell r="I50">
            <v>0</v>
          </cell>
          <cell r="J50">
            <v>-276711.86</v>
          </cell>
          <cell r="K50">
            <v>0</v>
          </cell>
          <cell r="L50">
            <v>26068823.469999999</v>
          </cell>
          <cell r="M50">
            <v>0</v>
          </cell>
          <cell r="N50">
            <v>-281214.65999999997</v>
          </cell>
          <cell r="O50">
            <v>0</v>
          </cell>
          <cell r="P50">
            <v>25787608.809999999</v>
          </cell>
          <cell r="Q50">
            <v>0</v>
          </cell>
          <cell r="R50">
            <v>10376414</v>
          </cell>
          <cell r="S50">
            <v>0</v>
          </cell>
          <cell r="T50">
            <v>2.4</v>
          </cell>
          <cell r="U50">
            <v>0</v>
          </cell>
          <cell r="V50">
            <v>628972</v>
          </cell>
          <cell r="W50">
            <v>0</v>
          </cell>
          <cell r="X50">
            <v>-276711.86</v>
          </cell>
          <cell r="Y50">
            <v>0</v>
          </cell>
          <cell r="Z50">
            <v>-15</v>
          </cell>
          <cell r="AA50">
            <v>0</v>
          </cell>
          <cell r="AB50">
            <v>-41506.779000000002</v>
          </cell>
          <cell r="AC50">
            <v>0</v>
          </cell>
          <cell r="AD50">
            <v>10687167.361000001</v>
          </cell>
          <cell r="AE50">
            <v>0</v>
          </cell>
          <cell r="AF50">
            <v>2.4</v>
          </cell>
          <cell r="AG50">
            <v>0</v>
          </cell>
          <cell r="AH50">
            <v>622277</v>
          </cell>
          <cell r="AI50">
            <v>0</v>
          </cell>
          <cell r="AJ50">
            <v>-281214.65999999997</v>
          </cell>
          <cell r="AK50">
            <v>0</v>
          </cell>
          <cell r="AL50">
            <v>-15</v>
          </cell>
          <cell r="AM50">
            <v>0</v>
          </cell>
          <cell r="AN50">
            <v>-42182.198999999993</v>
          </cell>
          <cell r="AO50">
            <v>0</v>
          </cell>
          <cell r="AP50">
            <v>10986047.502000002</v>
          </cell>
        </row>
        <row r="51">
          <cell r="A51" t="str">
            <v xml:space="preserve">315.00 0104         </v>
          </cell>
          <cell r="B51">
            <v>104</v>
          </cell>
          <cell r="C51" t="str">
            <v>ProdTrans</v>
          </cell>
          <cell r="D51" t="str">
            <v xml:space="preserve">315.00 0104         </v>
          </cell>
          <cell r="E51">
            <v>315</v>
          </cell>
          <cell r="F51" t="str">
            <v>Accessory Electric Equipment</v>
          </cell>
          <cell r="G51">
            <v>0</v>
          </cell>
          <cell r="H51">
            <v>16876687.699999999</v>
          </cell>
          <cell r="I51">
            <v>0</v>
          </cell>
          <cell r="J51">
            <v>-64810.159999999989</v>
          </cell>
          <cell r="K51">
            <v>0</v>
          </cell>
          <cell r="L51">
            <v>16811877.539999999</v>
          </cell>
          <cell r="M51">
            <v>0</v>
          </cell>
          <cell r="N51">
            <v>-67567.77999999997</v>
          </cell>
          <cell r="O51">
            <v>0</v>
          </cell>
          <cell r="P51">
            <v>16744309.76</v>
          </cell>
          <cell r="Q51">
            <v>0</v>
          </cell>
          <cell r="R51">
            <v>10257023</v>
          </cell>
          <cell r="S51">
            <v>0</v>
          </cell>
          <cell r="T51">
            <v>1.96</v>
          </cell>
          <cell r="U51">
            <v>0</v>
          </cell>
          <cell r="V51">
            <v>330148</v>
          </cell>
          <cell r="W51">
            <v>0</v>
          </cell>
          <cell r="X51">
            <v>-64810.159999999989</v>
          </cell>
          <cell r="Y51">
            <v>0</v>
          </cell>
          <cell r="Z51">
            <v>-10</v>
          </cell>
          <cell r="AA51">
            <v>0</v>
          </cell>
          <cell r="AB51">
            <v>-6481.0159999999987</v>
          </cell>
          <cell r="AC51">
            <v>0</v>
          </cell>
          <cell r="AD51">
            <v>10515879.823999999</v>
          </cell>
          <cell r="AE51">
            <v>0</v>
          </cell>
          <cell r="AF51">
            <v>1.96</v>
          </cell>
          <cell r="AG51">
            <v>0</v>
          </cell>
          <cell r="AH51">
            <v>328851</v>
          </cell>
          <cell r="AI51">
            <v>0</v>
          </cell>
          <cell r="AJ51">
            <v>-67567.77999999997</v>
          </cell>
          <cell r="AK51">
            <v>0</v>
          </cell>
          <cell r="AL51">
            <v>-10</v>
          </cell>
          <cell r="AM51">
            <v>0</v>
          </cell>
          <cell r="AN51">
            <v>-6756.7779999999966</v>
          </cell>
          <cell r="AO51">
            <v>0</v>
          </cell>
          <cell r="AP51">
            <v>10770406.265999999</v>
          </cell>
        </row>
        <row r="52">
          <cell r="A52" t="str">
            <v xml:space="preserve">316.00 0104         </v>
          </cell>
          <cell r="B52">
            <v>104</v>
          </cell>
          <cell r="C52" t="str">
            <v>ProdTrans</v>
          </cell>
          <cell r="D52" t="str">
            <v xml:space="preserve">316.00 0104         </v>
          </cell>
          <cell r="E52">
            <v>316</v>
          </cell>
          <cell r="F52" t="str">
            <v>Miscellaneous Power Plant Equipment</v>
          </cell>
          <cell r="G52">
            <v>0</v>
          </cell>
          <cell r="H52">
            <v>1714396.36</v>
          </cell>
          <cell r="I52">
            <v>0</v>
          </cell>
          <cell r="J52">
            <v>-34192.159999999996</v>
          </cell>
          <cell r="K52">
            <v>0</v>
          </cell>
          <cell r="L52">
            <v>1680204.2000000002</v>
          </cell>
          <cell r="M52">
            <v>0</v>
          </cell>
          <cell r="N52">
            <v>-34192.159999999996</v>
          </cell>
          <cell r="O52">
            <v>0</v>
          </cell>
          <cell r="P52">
            <v>1646012.0400000003</v>
          </cell>
          <cell r="Q52">
            <v>0</v>
          </cell>
          <cell r="R52">
            <v>896624</v>
          </cell>
          <cell r="S52">
            <v>0</v>
          </cell>
          <cell r="T52">
            <v>2.42</v>
          </cell>
          <cell r="U52">
            <v>0</v>
          </cell>
          <cell r="V52">
            <v>41075</v>
          </cell>
          <cell r="W52">
            <v>0</v>
          </cell>
          <cell r="X52">
            <v>-34192.159999999996</v>
          </cell>
          <cell r="Y52">
            <v>0</v>
          </cell>
          <cell r="Z52">
            <v>-10</v>
          </cell>
          <cell r="AA52">
            <v>0</v>
          </cell>
          <cell r="AB52">
            <v>-3419.2159999999999</v>
          </cell>
          <cell r="AC52">
            <v>0</v>
          </cell>
          <cell r="AD52">
            <v>900087.62399999995</v>
          </cell>
          <cell r="AE52">
            <v>0</v>
          </cell>
          <cell r="AF52">
            <v>2.42</v>
          </cell>
          <cell r="AG52">
            <v>0</v>
          </cell>
          <cell r="AH52">
            <v>40247</v>
          </cell>
          <cell r="AI52">
            <v>0</v>
          </cell>
          <cell r="AJ52">
            <v>-34192.159999999996</v>
          </cell>
          <cell r="AK52">
            <v>0</v>
          </cell>
          <cell r="AL52">
            <v>-10</v>
          </cell>
          <cell r="AM52">
            <v>0</v>
          </cell>
          <cell r="AN52">
            <v>-3419.2159999999999</v>
          </cell>
          <cell r="AO52">
            <v>0</v>
          </cell>
          <cell r="AP52">
            <v>902723.24799999991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>TOTAL CRAIG</v>
          </cell>
          <cell r="G53">
            <v>0</v>
          </cell>
          <cell r="H53">
            <v>174852172.20999998</v>
          </cell>
          <cell r="I53">
            <v>0</v>
          </cell>
          <cell r="J53">
            <v>-1462508.5599999996</v>
          </cell>
          <cell r="K53">
            <v>0</v>
          </cell>
          <cell r="L53">
            <v>173389663.64999998</v>
          </cell>
          <cell r="M53">
            <v>0</v>
          </cell>
          <cell r="N53">
            <v>-1496252.1199999999</v>
          </cell>
          <cell r="O53">
            <v>0</v>
          </cell>
          <cell r="P53">
            <v>171893411.52999997</v>
          </cell>
          <cell r="Q53">
            <v>0</v>
          </cell>
          <cell r="R53">
            <v>88400556</v>
          </cell>
          <cell r="S53">
            <v>0</v>
          </cell>
          <cell r="T53">
            <v>0</v>
          </cell>
          <cell r="U53">
            <v>0</v>
          </cell>
          <cell r="V53">
            <v>4015758</v>
          </cell>
          <cell r="W53">
            <v>0</v>
          </cell>
          <cell r="X53">
            <v>-1462508.5599999996</v>
          </cell>
          <cell r="Y53">
            <v>0</v>
          </cell>
          <cell r="Z53">
            <v>0</v>
          </cell>
          <cell r="AA53">
            <v>0</v>
          </cell>
          <cell r="AB53">
            <v>-183025.29300000001</v>
          </cell>
          <cell r="AC53">
            <v>0</v>
          </cell>
          <cell r="AD53">
            <v>90770780.147</v>
          </cell>
          <cell r="AE53">
            <v>0</v>
          </cell>
          <cell r="AF53">
            <v>0</v>
          </cell>
          <cell r="AG53">
            <v>0</v>
          </cell>
          <cell r="AH53">
            <v>3980477</v>
          </cell>
          <cell r="AI53">
            <v>0</v>
          </cell>
          <cell r="AJ53">
            <v>-1496252.1199999999</v>
          </cell>
          <cell r="AK53">
            <v>0</v>
          </cell>
          <cell r="AL53">
            <v>0</v>
          </cell>
          <cell r="AM53">
            <v>0</v>
          </cell>
          <cell r="AN53">
            <v>-187313.769</v>
          </cell>
          <cell r="AO53">
            <v>0</v>
          </cell>
          <cell r="AP53">
            <v>93067691.258000001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>DAVE JOHNSTON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</row>
        <row r="56">
          <cell r="A56" t="str">
            <v xml:space="preserve">310.20 0105         </v>
          </cell>
          <cell r="B56">
            <v>105</v>
          </cell>
          <cell r="C56" t="str">
            <v>ProdTrans</v>
          </cell>
          <cell r="D56" t="str">
            <v xml:space="preserve">310.20 0105         </v>
          </cell>
          <cell r="E56">
            <v>310.2</v>
          </cell>
          <cell r="F56" t="str">
            <v>Land Rights</v>
          </cell>
          <cell r="G56">
            <v>0</v>
          </cell>
          <cell r="H56">
            <v>99970.26</v>
          </cell>
          <cell r="I56">
            <v>0</v>
          </cell>
          <cell r="J56">
            <v>0</v>
          </cell>
          <cell r="K56">
            <v>0</v>
          </cell>
          <cell r="L56">
            <v>99970.26</v>
          </cell>
          <cell r="M56">
            <v>0</v>
          </cell>
          <cell r="N56">
            <v>0</v>
          </cell>
          <cell r="O56">
            <v>0</v>
          </cell>
          <cell r="P56">
            <v>99970.26</v>
          </cell>
          <cell r="Q56">
            <v>0</v>
          </cell>
          <cell r="R56">
            <v>63605</v>
          </cell>
          <cell r="S56">
            <v>0</v>
          </cell>
          <cell r="T56">
            <v>1.77</v>
          </cell>
          <cell r="U56">
            <v>0</v>
          </cell>
          <cell r="V56">
            <v>1769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65374</v>
          </cell>
          <cell r="AE56">
            <v>0</v>
          </cell>
          <cell r="AF56">
            <v>1.77</v>
          </cell>
          <cell r="AG56">
            <v>0</v>
          </cell>
          <cell r="AH56">
            <v>1769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67143</v>
          </cell>
        </row>
        <row r="57">
          <cell r="A57" t="str">
            <v xml:space="preserve">311.00 0105         </v>
          </cell>
          <cell r="B57">
            <v>105</v>
          </cell>
          <cell r="C57" t="str">
            <v>ProdTrans</v>
          </cell>
          <cell r="D57" t="str">
            <v xml:space="preserve">311.00 0105         </v>
          </cell>
          <cell r="E57">
            <v>311</v>
          </cell>
          <cell r="F57" t="str">
            <v>Structures and Improvements</v>
          </cell>
          <cell r="G57">
            <v>0</v>
          </cell>
          <cell r="H57">
            <v>138592968.06</v>
          </cell>
          <cell r="I57">
            <v>0</v>
          </cell>
          <cell r="J57">
            <v>-238106.46999999997</v>
          </cell>
          <cell r="K57">
            <v>0</v>
          </cell>
          <cell r="L57">
            <v>138354861.59</v>
          </cell>
          <cell r="M57">
            <v>0</v>
          </cell>
          <cell r="N57">
            <v>-246160.03</v>
          </cell>
          <cell r="O57">
            <v>0</v>
          </cell>
          <cell r="P57">
            <v>138108701.56</v>
          </cell>
          <cell r="Q57">
            <v>0</v>
          </cell>
          <cell r="R57">
            <v>33274404</v>
          </cell>
          <cell r="S57">
            <v>0</v>
          </cell>
          <cell r="T57">
            <v>2.77</v>
          </cell>
          <cell r="U57">
            <v>0</v>
          </cell>
          <cell r="V57">
            <v>3835727</v>
          </cell>
          <cell r="W57">
            <v>0</v>
          </cell>
          <cell r="X57">
            <v>-238106.46999999997</v>
          </cell>
          <cell r="Y57">
            <v>0</v>
          </cell>
          <cell r="Z57">
            <v>-30</v>
          </cell>
          <cell r="AA57">
            <v>0</v>
          </cell>
          <cell r="AB57">
            <v>-71431.940999999992</v>
          </cell>
          <cell r="AC57">
            <v>0</v>
          </cell>
          <cell r="AD57">
            <v>36800592.589000002</v>
          </cell>
          <cell r="AE57">
            <v>0</v>
          </cell>
          <cell r="AF57">
            <v>2.77</v>
          </cell>
          <cell r="AG57">
            <v>0</v>
          </cell>
          <cell r="AH57">
            <v>3829020</v>
          </cell>
          <cell r="AI57">
            <v>0</v>
          </cell>
          <cell r="AJ57">
            <v>-246160.03</v>
          </cell>
          <cell r="AK57">
            <v>0</v>
          </cell>
          <cell r="AL57">
            <v>-30</v>
          </cell>
          <cell r="AM57">
            <v>0</v>
          </cell>
          <cell r="AN57">
            <v>-73848.009000000005</v>
          </cell>
          <cell r="AO57">
            <v>0</v>
          </cell>
          <cell r="AP57">
            <v>40309604.549999997</v>
          </cell>
        </row>
        <row r="58">
          <cell r="A58" t="str">
            <v xml:space="preserve">312.00 0105         </v>
          </cell>
          <cell r="B58">
            <v>105</v>
          </cell>
          <cell r="C58" t="str">
            <v>ProdTrans</v>
          </cell>
          <cell r="D58" t="str">
            <v xml:space="preserve">312.00 0105         </v>
          </cell>
          <cell r="E58">
            <v>312</v>
          </cell>
          <cell r="F58" t="str">
            <v>Boiler Plant Equipment</v>
          </cell>
          <cell r="G58">
            <v>0</v>
          </cell>
          <cell r="H58">
            <v>575213448.22000003</v>
          </cell>
          <cell r="I58">
            <v>0</v>
          </cell>
          <cell r="J58">
            <v>-2870894.9199999995</v>
          </cell>
          <cell r="K58">
            <v>0</v>
          </cell>
          <cell r="L58">
            <v>572342553.30000007</v>
          </cell>
          <cell r="M58">
            <v>0</v>
          </cell>
          <cell r="N58">
            <v>-3017942.85</v>
          </cell>
          <cell r="O58">
            <v>0</v>
          </cell>
          <cell r="P58">
            <v>569324610.45000005</v>
          </cell>
          <cell r="Q58">
            <v>0</v>
          </cell>
          <cell r="R58">
            <v>153351223</v>
          </cell>
          <cell r="S58">
            <v>0</v>
          </cell>
          <cell r="T58">
            <v>2.88</v>
          </cell>
          <cell r="U58">
            <v>0</v>
          </cell>
          <cell r="V58">
            <v>16524806</v>
          </cell>
          <cell r="W58">
            <v>0</v>
          </cell>
          <cell r="X58">
            <v>-2870894.9199999995</v>
          </cell>
          <cell r="Y58">
            <v>0</v>
          </cell>
          <cell r="Z58">
            <v>-10</v>
          </cell>
          <cell r="AA58">
            <v>0</v>
          </cell>
          <cell r="AB58">
            <v>-287089.49199999997</v>
          </cell>
          <cell r="AC58">
            <v>0</v>
          </cell>
          <cell r="AD58">
            <v>166718044.588</v>
          </cell>
          <cell r="AE58">
            <v>0</v>
          </cell>
          <cell r="AF58">
            <v>2.88</v>
          </cell>
          <cell r="AG58">
            <v>0</v>
          </cell>
          <cell r="AH58">
            <v>16440007</v>
          </cell>
          <cell r="AI58">
            <v>0</v>
          </cell>
          <cell r="AJ58">
            <v>-3017942.85</v>
          </cell>
          <cell r="AK58">
            <v>0</v>
          </cell>
          <cell r="AL58">
            <v>-10</v>
          </cell>
          <cell r="AM58">
            <v>0</v>
          </cell>
          <cell r="AN58">
            <v>-301794.28499999997</v>
          </cell>
          <cell r="AO58">
            <v>0</v>
          </cell>
          <cell r="AP58">
            <v>179838314.45300001</v>
          </cell>
        </row>
        <row r="59">
          <cell r="A59" t="str">
            <v xml:space="preserve">314.00 0105         </v>
          </cell>
          <cell r="B59">
            <v>105</v>
          </cell>
          <cell r="C59" t="str">
            <v>ProdTrans</v>
          </cell>
          <cell r="D59" t="str">
            <v xml:space="preserve">314.00 0105         </v>
          </cell>
          <cell r="E59">
            <v>314</v>
          </cell>
          <cell r="F59" t="str">
            <v>Turbogenerator Units</v>
          </cell>
          <cell r="G59">
            <v>0</v>
          </cell>
          <cell r="H59">
            <v>91968161.640000001</v>
          </cell>
          <cell r="I59">
            <v>0</v>
          </cell>
          <cell r="J59">
            <v>-864714.89</v>
          </cell>
          <cell r="K59">
            <v>0</v>
          </cell>
          <cell r="L59">
            <v>91103446.75</v>
          </cell>
          <cell r="M59">
            <v>0</v>
          </cell>
          <cell r="N59">
            <v>-890853.53999999992</v>
          </cell>
          <cell r="O59">
            <v>0</v>
          </cell>
          <cell r="P59">
            <v>90212593.209999993</v>
          </cell>
          <cell r="Q59">
            <v>0</v>
          </cell>
          <cell r="R59">
            <v>36805513</v>
          </cell>
          <cell r="S59">
            <v>0</v>
          </cell>
          <cell r="T59">
            <v>2.87</v>
          </cell>
          <cell r="U59">
            <v>0</v>
          </cell>
          <cell r="V59">
            <v>2627078</v>
          </cell>
          <cell r="W59">
            <v>0</v>
          </cell>
          <cell r="X59">
            <v>-864714.89</v>
          </cell>
          <cell r="Y59">
            <v>0</v>
          </cell>
          <cell r="Z59">
            <v>-15</v>
          </cell>
          <cell r="AA59">
            <v>0</v>
          </cell>
          <cell r="AB59">
            <v>-129707.2335</v>
          </cell>
          <cell r="AC59">
            <v>0</v>
          </cell>
          <cell r="AD59">
            <v>38438168.876500003</v>
          </cell>
          <cell r="AE59">
            <v>0</v>
          </cell>
          <cell r="AF59">
            <v>2.87</v>
          </cell>
          <cell r="AG59">
            <v>0</v>
          </cell>
          <cell r="AH59">
            <v>2601885</v>
          </cell>
          <cell r="AI59">
            <v>0</v>
          </cell>
          <cell r="AJ59">
            <v>-890853.53999999992</v>
          </cell>
          <cell r="AK59">
            <v>0</v>
          </cell>
          <cell r="AL59">
            <v>-15</v>
          </cell>
          <cell r="AM59">
            <v>0</v>
          </cell>
          <cell r="AN59">
            <v>-133628.03099999999</v>
          </cell>
          <cell r="AO59">
            <v>0</v>
          </cell>
          <cell r="AP59">
            <v>40015572.305500001</v>
          </cell>
        </row>
        <row r="60">
          <cell r="A60" t="str">
            <v xml:space="preserve">315.00 0105         </v>
          </cell>
          <cell r="B60">
            <v>105</v>
          </cell>
          <cell r="C60" t="str">
            <v>ProdTrans</v>
          </cell>
          <cell r="D60" t="str">
            <v xml:space="preserve">315.00 0105         </v>
          </cell>
          <cell r="E60">
            <v>315</v>
          </cell>
          <cell r="F60" t="str">
            <v>Accessory Electric Equipment</v>
          </cell>
          <cell r="G60">
            <v>0</v>
          </cell>
          <cell r="H60">
            <v>53047376.119999997</v>
          </cell>
          <cell r="I60">
            <v>0</v>
          </cell>
          <cell r="J60">
            <v>-107681.62999999998</v>
          </cell>
          <cell r="K60">
            <v>0</v>
          </cell>
          <cell r="L60">
            <v>52939694.489999995</v>
          </cell>
          <cell r="M60">
            <v>0</v>
          </cell>
          <cell r="N60">
            <v>-112573.86999999997</v>
          </cell>
          <cell r="O60">
            <v>0</v>
          </cell>
          <cell r="P60">
            <v>52827120.619999997</v>
          </cell>
          <cell r="Q60">
            <v>0</v>
          </cell>
          <cell r="R60">
            <v>12322395</v>
          </cell>
          <cell r="S60">
            <v>0</v>
          </cell>
          <cell r="T60">
            <v>2.2400000000000002</v>
          </cell>
          <cell r="U60">
            <v>0</v>
          </cell>
          <cell r="V60">
            <v>1187055</v>
          </cell>
          <cell r="W60">
            <v>0</v>
          </cell>
          <cell r="X60">
            <v>-107681.62999999998</v>
          </cell>
          <cell r="Y60">
            <v>0</v>
          </cell>
          <cell r="Z60">
            <v>-10</v>
          </cell>
          <cell r="AA60">
            <v>0</v>
          </cell>
          <cell r="AB60">
            <v>-10768.162999999999</v>
          </cell>
          <cell r="AC60">
            <v>0</v>
          </cell>
          <cell r="AD60">
            <v>13391000.206999999</v>
          </cell>
          <cell r="AE60">
            <v>0</v>
          </cell>
          <cell r="AF60">
            <v>2.2400000000000002</v>
          </cell>
          <cell r="AG60">
            <v>0</v>
          </cell>
          <cell r="AH60">
            <v>1184588</v>
          </cell>
          <cell r="AI60">
            <v>0</v>
          </cell>
          <cell r="AJ60">
            <v>-112573.86999999997</v>
          </cell>
          <cell r="AK60">
            <v>0</v>
          </cell>
          <cell r="AL60">
            <v>-10</v>
          </cell>
          <cell r="AM60">
            <v>0</v>
          </cell>
          <cell r="AN60">
            <v>-11257.386999999997</v>
          </cell>
          <cell r="AO60">
            <v>0</v>
          </cell>
          <cell r="AP60">
            <v>14451756.949999999</v>
          </cell>
        </row>
        <row r="61">
          <cell r="A61" t="str">
            <v xml:space="preserve">316.00 0105         </v>
          </cell>
          <cell r="B61">
            <v>105</v>
          </cell>
          <cell r="C61" t="str">
            <v>ProdTrans</v>
          </cell>
          <cell r="D61" t="str">
            <v xml:space="preserve">316.00 0105         </v>
          </cell>
          <cell r="E61">
            <v>316</v>
          </cell>
          <cell r="F61" t="str">
            <v>Miscellaneous Power Plant Equipment</v>
          </cell>
          <cell r="G61">
            <v>0</v>
          </cell>
          <cell r="H61">
            <v>8457617.3599999994</v>
          </cell>
          <cell r="I61">
            <v>0</v>
          </cell>
          <cell r="J61">
            <v>-116457.26000000001</v>
          </cell>
          <cell r="K61">
            <v>0</v>
          </cell>
          <cell r="L61">
            <v>8341160.0999999996</v>
          </cell>
          <cell r="M61">
            <v>0</v>
          </cell>
          <cell r="N61">
            <v>-116457.26000000001</v>
          </cell>
          <cell r="O61">
            <v>0</v>
          </cell>
          <cell r="P61">
            <v>8224702.8399999999</v>
          </cell>
          <cell r="Q61">
            <v>0</v>
          </cell>
          <cell r="R61">
            <v>1742727</v>
          </cell>
          <cell r="S61">
            <v>0</v>
          </cell>
          <cell r="T61">
            <v>4.88</v>
          </cell>
          <cell r="U61">
            <v>0</v>
          </cell>
          <cell r="V61">
            <v>409890</v>
          </cell>
          <cell r="W61">
            <v>0</v>
          </cell>
          <cell r="X61">
            <v>-116457.26000000001</v>
          </cell>
          <cell r="Y61">
            <v>0</v>
          </cell>
          <cell r="Z61">
            <v>-10</v>
          </cell>
          <cell r="AA61">
            <v>0</v>
          </cell>
          <cell r="AB61">
            <v>-11645.726000000001</v>
          </cell>
          <cell r="AC61">
            <v>0</v>
          </cell>
          <cell r="AD61">
            <v>2024514.014</v>
          </cell>
          <cell r="AE61">
            <v>0</v>
          </cell>
          <cell r="AF61">
            <v>4.88</v>
          </cell>
          <cell r="AG61">
            <v>0</v>
          </cell>
          <cell r="AH61">
            <v>404207</v>
          </cell>
          <cell r="AI61">
            <v>0</v>
          </cell>
          <cell r="AJ61">
            <v>-116457.26000000001</v>
          </cell>
          <cell r="AK61">
            <v>0</v>
          </cell>
          <cell r="AL61">
            <v>-10</v>
          </cell>
          <cell r="AM61">
            <v>0</v>
          </cell>
          <cell r="AN61">
            <v>-11645.726000000001</v>
          </cell>
          <cell r="AO61">
            <v>0</v>
          </cell>
          <cell r="AP61">
            <v>2300618.0279999999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>TOTAL DAVE JOHNSTON</v>
          </cell>
          <cell r="G62">
            <v>0</v>
          </cell>
          <cell r="H62">
            <v>867379541.65999997</v>
          </cell>
          <cell r="I62">
            <v>0</v>
          </cell>
          <cell r="J62">
            <v>-4197855.17</v>
          </cell>
          <cell r="K62">
            <v>0</v>
          </cell>
          <cell r="L62">
            <v>863181686.49000013</v>
          </cell>
          <cell r="M62">
            <v>0</v>
          </cell>
          <cell r="N62">
            <v>-4383987.55</v>
          </cell>
          <cell r="O62">
            <v>0</v>
          </cell>
          <cell r="P62">
            <v>858797698.94000006</v>
          </cell>
          <cell r="Q62">
            <v>0</v>
          </cell>
          <cell r="R62">
            <v>237559867</v>
          </cell>
          <cell r="S62">
            <v>0</v>
          </cell>
          <cell r="T62">
            <v>0</v>
          </cell>
          <cell r="U62">
            <v>0</v>
          </cell>
          <cell r="V62">
            <v>24586325</v>
          </cell>
          <cell r="W62">
            <v>0</v>
          </cell>
          <cell r="X62">
            <v>-4197855.17</v>
          </cell>
          <cell r="Y62">
            <v>0</v>
          </cell>
          <cell r="Z62">
            <v>0</v>
          </cell>
          <cell r="AA62">
            <v>0</v>
          </cell>
          <cell r="AB62">
            <v>-510642.55549999996</v>
          </cell>
          <cell r="AC62">
            <v>0</v>
          </cell>
          <cell r="AD62">
            <v>257437694.27449998</v>
          </cell>
          <cell r="AE62">
            <v>0</v>
          </cell>
          <cell r="AF62">
            <v>0</v>
          </cell>
          <cell r="AG62">
            <v>0</v>
          </cell>
          <cell r="AH62">
            <v>24461476</v>
          </cell>
          <cell r="AI62">
            <v>0</v>
          </cell>
          <cell r="AJ62">
            <v>-4383987.55</v>
          </cell>
          <cell r="AK62">
            <v>0</v>
          </cell>
          <cell r="AL62">
            <v>0</v>
          </cell>
          <cell r="AM62">
            <v>0</v>
          </cell>
          <cell r="AN62">
            <v>-532173.43799999997</v>
          </cell>
          <cell r="AO62">
            <v>0</v>
          </cell>
          <cell r="AP62">
            <v>276983009.28650004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>GADSBY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</row>
        <row r="65">
          <cell r="A65" t="str">
            <v xml:space="preserve">311.00 0106         </v>
          </cell>
          <cell r="B65">
            <v>106</v>
          </cell>
          <cell r="C65" t="str">
            <v>ProdTrans</v>
          </cell>
          <cell r="D65" t="str">
            <v xml:space="preserve">311.00 0106         </v>
          </cell>
          <cell r="E65">
            <v>311</v>
          </cell>
          <cell r="F65" t="str">
            <v>Structures and Improvements</v>
          </cell>
          <cell r="G65">
            <v>0</v>
          </cell>
          <cell r="H65">
            <v>15268515.08</v>
          </cell>
          <cell r="I65">
            <v>0</v>
          </cell>
          <cell r="J65">
            <v>-60189.56</v>
          </cell>
          <cell r="K65">
            <v>0</v>
          </cell>
          <cell r="L65">
            <v>15208325.52</v>
          </cell>
          <cell r="M65">
            <v>0</v>
          </cell>
          <cell r="N65">
            <v>-61847.72</v>
          </cell>
          <cell r="O65">
            <v>0</v>
          </cell>
          <cell r="P65">
            <v>15146477.799999999</v>
          </cell>
          <cell r="Q65">
            <v>0</v>
          </cell>
          <cell r="R65">
            <v>15723548</v>
          </cell>
          <cell r="S65">
            <v>0</v>
          </cell>
          <cell r="T65">
            <v>1.28</v>
          </cell>
          <cell r="U65">
            <v>0</v>
          </cell>
          <cell r="V65">
            <v>195052</v>
          </cell>
          <cell r="W65">
            <v>0</v>
          </cell>
          <cell r="X65">
            <v>-60189.56</v>
          </cell>
          <cell r="Y65">
            <v>0</v>
          </cell>
          <cell r="Z65">
            <v>-30</v>
          </cell>
          <cell r="AA65">
            <v>0</v>
          </cell>
          <cell r="AB65">
            <v>-18056.867999999999</v>
          </cell>
          <cell r="AC65">
            <v>0</v>
          </cell>
          <cell r="AD65">
            <v>15840353.571999999</v>
          </cell>
          <cell r="AE65">
            <v>0</v>
          </cell>
          <cell r="AF65">
            <v>1.28</v>
          </cell>
          <cell r="AG65">
            <v>0</v>
          </cell>
          <cell r="AH65">
            <v>194271</v>
          </cell>
          <cell r="AI65">
            <v>0</v>
          </cell>
          <cell r="AJ65">
            <v>-61847.72</v>
          </cell>
          <cell r="AK65">
            <v>0</v>
          </cell>
          <cell r="AL65">
            <v>-30</v>
          </cell>
          <cell r="AM65">
            <v>0</v>
          </cell>
          <cell r="AN65">
            <v>-18554.316000000003</v>
          </cell>
          <cell r="AO65">
            <v>0</v>
          </cell>
          <cell r="AP65">
            <v>15954222.535999998</v>
          </cell>
        </row>
        <row r="66">
          <cell r="A66" t="str">
            <v xml:space="preserve">312.00 0106         </v>
          </cell>
          <cell r="B66">
            <v>106</v>
          </cell>
          <cell r="C66" t="str">
            <v>ProdTrans</v>
          </cell>
          <cell r="D66" t="str">
            <v xml:space="preserve">312.00 0106         </v>
          </cell>
          <cell r="E66">
            <v>312</v>
          </cell>
          <cell r="F66" t="str">
            <v>Boiler Plant Equipment</v>
          </cell>
          <cell r="G66">
            <v>0</v>
          </cell>
          <cell r="H66">
            <v>37464585.539999999</v>
          </cell>
          <cell r="I66">
            <v>0</v>
          </cell>
          <cell r="J66">
            <v>-510562.20999999985</v>
          </cell>
          <cell r="K66">
            <v>0</v>
          </cell>
          <cell r="L66">
            <v>36954023.329999998</v>
          </cell>
          <cell r="M66">
            <v>0</v>
          </cell>
          <cell r="N66">
            <v>-518044.40999999986</v>
          </cell>
          <cell r="O66">
            <v>0</v>
          </cell>
          <cell r="P66">
            <v>36435978.920000002</v>
          </cell>
          <cell r="Q66">
            <v>0</v>
          </cell>
          <cell r="R66">
            <v>38411429</v>
          </cell>
          <cell r="S66">
            <v>0</v>
          </cell>
          <cell r="T66">
            <v>1.36</v>
          </cell>
          <cell r="U66">
            <v>0</v>
          </cell>
          <cell r="V66">
            <v>506047</v>
          </cell>
          <cell r="W66">
            <v>0</v>
          </cell>
          <cell r="X66">
            <v>-510562.20999999985</v>
          </cell>
          <cell r="Y66">
            <v>0</v>
          </cell>
          <cell r="Z66">
            <v>-10</v>
          </cell>
          <cell r="AA66">
            <v>0</v>
          </cell>
          <cell r="AB66">
            <v>-51056.22099999999</v>
          </cell>
          <cell r="AC66">
            <v>0</v>
          </cell>
          <cell r="AD66">
            <v>38355857.568999998</v>
          </cell>
          <cell r="AE66">
            <v>0</v>
          </cell>
          <cell r="AF66">
            <v>1.36</v>
          </cell>
          <cell r="AG66">
            <v>0</v>
          </cell>
          <cell r="AH66">
            <v>499052</v>
          </cell>
          <cell r="AI66">
            <v>0</v>
          </cell>
          <cell r="AJ66">
            <v>-518044.40999999986</v>
          </cell>
          <cell r="AK66">
            <v>0</v>
          </cell>
          <cell r="AL66">
            <v>-10</v>
          </cell>
          <cell r="AM66">
            <v>0</v>
          </cell>
          <cell r="AN66">
            <v>-51804.440999999984</v>
          </cell>
          <cell r="AO66">
            <v>0</v>
          </cell>
          <cell r="AP66">
            <v>38285060.718000002</v>
          </cell>
        </row>
        <row r="67">
          <cell r="A67" t="str">
            <v xml:space="preserve">314.00 0106         </v>
          </cell>
          <cell r="B67">
            <v>106</v>
          </cell>
          <cell r="C67" t="str">
            <v>ProdTrans</v>
          </cell>
          <cell r="D67" t="str">
            <v xml:space="preserve">314.00 0106         </v>
          </cell>
          <cell r="E67">
            <v>314</v>
          </cell>
          <cell r="F67" t="str">
            <v>Turbogenerator Units</v>
          </cell>
          <cell r="G67">
            <v>0</v>
          </cell>
          <cell r="H67">
            <v>18863810.73</v>
          </cell>
          <cell r="I67">
            <v>0</v>
          </cell>
          <cell r="J67">
            <v>-351563.44999999995</v>
          </cell>
          <cell r="K67">
            <v>0</v>
          </cell>
          <cell r="L67">
            <v>18512247.280000001</v>
          </cell>
          <cell r="M67">
            <v>0</v>
          </cell>
          <cell r="N67">
            <v>-351701.93</v>
          </cell>
          <cell r="O67">
            <v>0</v>
          </cell>
          <cell r="P67">
            <v>18160545.350000001</v>
          </cell>
          <cell r="Q67">
            <v>0</v>
          </cell>
          <cell r="R67">
            <v>19218312</v>
          </cell>
          <cell r="S67">
            <v>0</v>
          </cell>
          <cell r="T67">
            <v>1.07</v>
          </cell>
          <cell r="U67">
            <v>0</v>
          </cell>
          <cell r="V67">
            <v>199962</v>
          </cell>
          <cell r="W67">
            <v>0</v>
          </cell>
          <cell r="X67">
            <v>-351563.44999999995</v>
          </cell>
          <cell r="Y67">
            <v>0</v>
          </cell>
          <cell r="Z67">
            <v>-15</v>
          </cell>
          <cell r="AA67">
            <v>0</v>
          </cell>
          <cell r="AB67">
            <v>-52734.517499999987</v>
          </cell>
          <cell r="AC67">
            <v>0</v>
          </cell>
          <cell r="AD67">
            <v>19013976.032500003</v>
          </cell>
          <cell r="AE67">
            <v>0</v>
          </cell>
          <cell r="AF67">
            <v>1.07</v>
          </cell>
          <cell r="AG67">
            <v>0</v>
          </cell>
          <cell r="AH67">
            <v>196199</v>
          </cell>
          <cell r="AI67">
            <v>0</v>
          </cell>
          <cell r="AJ67">
            <v>-351701.93</v>
          </cell>
          <cell r="AK67">
            <v>0</v>
          </cell>
          <cell r="AL67">
            <v>-15</v>
          </cell>
          <cell r="AM67">
            <v>0</v>
          </cell>
          <cell r="AN67">
            <v>-52755.289499999999</v>
          </cell>
          <cell r="AO67">
            <v>0</v>
          </cell>
          <cell r="AP67">
            <v>18805717.813000001</v>
          </cell>
        </row>
        <row r="68">
          <cell r="A68" t="str">
            <v xml:space="preserve">315.00 0106         </v>
          </cell>
          <cell r="B68">
            <v>106</v>
          </cell>
          <cell r="C68" t="str">
            <v>ProdTrans</v>
          </cell>
          <cell r="D68" t="str">
            <v xml:space="preserve">315.00 0106         </v>
          </cell>
          <cell r="E68">
            <v>315</v>
          </cell>
          <cell r="F68" t="str">
            <v>Accessory Electric Equipment</v>
          </cell>
          <cell r="G68">
            <v>0</v>
          </cell>
          <cell r="H68">
            <v>7862653.5800000001</v>
          </cell>
          <cell r="I68">
            <v>0</v>
          </cell>
          <cell r="J68">
            <v>-42519.92000000002</v>
          </cell>
          <cell r="K68">
            <v>0</v>
          </cell>
          <cell r="L68">
            <v>7820133.6600000001</v>
          </cell>
          <cell r="M68">
            <v>0</v>
          </cell>
          <cell r="N68">
            <v>-44114.3</v>
          </cell>
          <cell r="O68">
            <v>0</v>
          </cell>
          <cell r="P68">
            <v>7776019.3600000003</v>
          </cell>
          <cell r="Q68">
            <v>0</v>
          </cell>
          <cell r="R68">
            <v>6383412</v>
          </cell>
          <cell r="S68">
            <v>0</v>
          </cell>
          <cell r="T68">
            <v>0.97</v>
          </cell>
          <cell r="U68">
            <v>0</v>
          </cell>
          <cell r="V68">
            <v>76062</v>
          </cell>
          <cell r="W68">
            <v>0</v>
          </cell>
          <cell r="X68">
            <v>-42519.92000000002</v>
          </cell>
          <cell r="Y68">
            <v>0</v>
          </cell>
          <cell r="Z68">
            <v>-10</v>
          </cell>
          <cell r="AA68">
            <v>0</v>
          </cell>
          <cell r="AB68">
            <v>-4251.992000000002</v>
          </cell>
          <cell r="AC68">
            <v>0</v>
          </cell>
          <cell r="AD68">
            <v>6412702.0880000005</v>
          </cell>
          <cell r="AE68">
            <v>0</v>
          </cell>
          <cell r="AF68">
            <v>0.97</v>
          </cell>
          <cell r="AG68">
            <v>0</v>
          </cell>
          <cell r="AH68">
            <v>75641</v>
          </cell>
          <cell r="AI68">
            <v>0</v>
          </cell>
          <cell r="AJ68">
            <v>-44114.3</v>
          </cell>
          <cell r="AK68">
            <v>0</v>
          </cell>
          <cell r="AL68">
            <v>-10</v>
          </cell>
          <cell r="AM68">
            <v>0</v>
          </cell>
          <cell r="AN68">
            <v>-4411.43</v>
          </cell>
          <cell r="AO68">
            <v>0</v>
          </cell>
          <cell r="AP68">
            <v>6439817.3580000009</v>
          </cell>
        </row>
        <row r="69">
          <cell r="A69" t="str">
            <v xml:space="preserve">316.00 0106         </v>
          </cell>
          <cell r="B69">
            <v>106</v>
          </cell>
          <cell r="C69" t="str">
            <v>ProdTrans</v>
          </cell>
          <cell r="D69" t="str">
            <v xml:space="preserve">316.00 0106         </v>
          </cell>
          <cell r="E69">
            <v>316</v>
          </cell>
          <cell r="F69" t="str">
            <v>Miscellaneous Power Plant Equipment</v>
          </cell>
          <cell r="G69">
            <v>0</v>
          </cell>
          <cell r="H69">
            <v>457978.74</v>
          </cell>
          <cell r="I69">
            <v>0</v>
          </cell>
          <cell r="J69">
            <v>-9530.14</v>
          </cell>
          <cell r="K69">
            <v>0</v>
          </cell>
          <cell r="L69">
            <v>448448.6</v>
          </cell>
          <cell r="M69">
            <v>0</v>
          </cell>
          <cell r="N69">
            <v>-9530.14</v>
          </cell>
          <cell r="O69">
            <v>0</v>
          </cell>
          <cell r="P69">
            <v>438918.45999999996</v>
          </cell>
          <cell r="Q69">
            <v>0</v>
          </cell>
          <cell r="R69">
            <v>400569</v>
          </cell>
          <cell r="S69">
            <v>0</v>
          </cell>
          <cell r="T69">
            <v>3.08</v>
          </cell>
          <cell r="U69">
            <v>0</v>
          </cell>
          <cell r="V69">
            <v>13959</v>
          </cell>
          <cell r="W69">
            <v>0</v>
          </cell>
          <cell r="X69">
            <v>-9530.14</v>
          </cell>
          <cell r="Y69">
            <v>0</v>
          </cell>
          <cell r="Z69">
            <v>-10</v>
          </cell>
          <cell r="AA69">
            <v>0</v>
          </cell>
          <cell r="AB69">
            <v>-953.0139999999999</v>
          </cell>
          <cell r="AC69">
            <v>0</v>
          </cell>
          <cell r="AD69">
            <v>404044.84599999996</v>
          </cell>
          <cell r="AE69">
            <v>0</v>
          </cell>
          <cell r="AF69">
            <v>3.08</v>
          </cell>
          <cell r="AG69">
            <v>0</v>
          </cell>
          <cell r="AH69">
            <v>13665</v>
          </cell>
          <cell r="AI69">
            <v>0</v>
          </cell>
          <cell r="AJ69">
            <v>-9530.14</v>
          </cell>
          <cell r="AK69">
            <v>0</v>
          </cell>
          <cell r="AL69">
            <v>-10</v>
          </cell>
          <cell r="AM69">
            <v>0</v>
          </cell>
          <cell r="AN69">
            <v>-953.0139999999999</v>
          </cell>
          <cell r="AO69">
            <v>0</v>
          </cell>
          <cell r="AP69">
            <v>407226.69199999992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>TOTAL GADSBY</v>
          </cell>
          <cell r="G70">
            <v>0</v>
          </cell>
          <cell r="H70">
            <v>79917543.669999987</v>
          </cell>
          <cell r="I70">
            <v>0</v>
          </cell>
          <cell r="J70">
            <v>-974365.2799999998</v>
          </cell>
          <cell r="K70">
            <v>0</v>
          </cell>
          <cell r="L70">
            <v>78943178.389999986</v>
          </cell>
          <cell r="M70">
            <v>0</v>
          </cell>
          <cell r="N70">
            <v>-985238.49999999988</v>
          </cell>
          <cell r="O70">
            <v>0</v>
          </cell>
          <cell r="P70">
            <v>77957939.889999986</v>
          </cell>
          <cell r="Q70">
            <v>0</v>
          </cell>
          <cell r="R70">
            <v>80137270</v>
          </cell>
          <cell r="S70">
            <v>0</v>
          </cell>
          <cell r="T70">
            <v>0</v>
          </cell>
          <cell r="U70">
            <v>0</v>
          </cell>
          <cell r="V70">
            <v>991082</v>
          </cell>
          <cell r="W70">
            <v>0</v>
          </cell>
          <cell r="X70">
            <v>-974365.2799999998</v>
          </cell>
          <cell r="Y70">
            <v>0</v>
          </cell>
          <cell r="Z70">
            <v>0</v>
          </cell>
          <cell r="AA70">
            <v>0</v>
          </cell>
          <cell r="AB70">
            <v>-127052.61249999997</v>
          </cell>
          <cell r="AC70">
            <v>0</v>
          </cell>
          <cell r="AD70">
            <v>80026934.107500002</v>
          </cell>
          <cell r="AE70">
            <v>0</v>
          </cell>
          <cell r="AF70">
            <v>0</v>
          </cell>
          <cell r="AG70">
            <v>0</v>
          </cell>
          <cell r="AH70">
            <v>978828</v>
          </cell>
          <cell r="AI70">
            <v>0</v>
          </cell>
          <cell r="AJ70">
            <v>-985238.49999999988</v>
          </cell>
          <cell r="AK70">
            <v>0</v>
          </cell>
          <cell r="AL70">
            <v>0</v>
          </cell>
          <cell r="AM70">
            <v>0</v>
          </cell>
          <cell r="AN70">
            <v>-128478.49049999999</v>
          </cell>
          <cell r="AO70">
            <v>0</v>
          </cell>
          <cell r="AP70">
            <v>79892045.116999999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>HAYDEN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73" t="str">
            <v xml:space="preserve">311.00 0107         </v>
          </cell>
          <cell r="B73">
            <v>107</v>
          </cell>
          <cell r="C73" t="str">
            <v>ProdTrans</v>
          </cell>
          <cell r="D73" t="str">
            <v xml:space="preserve">311.00 0107         </v>
          </cell>
          <cell r="E73">
            <v>311</v>
          </cell>
          <cell r="F73" t="str">
            <v>Structures and Improvements</v>
          </cell>
          <cell r="G73">
            <v>0</v>
          </cell>
          <cell r="H73">
            <v>17564004.789999999</v>
          </cell>
          <cell r="I73">
            <v>0</v>
          </cell>
          <cell r="J73">
            <v>-32999.49</v>
          </cell>
          <cell r="K73">
            <v>0</v>
          </cell>
          <cell r="L73">
            <v>17531005.300000001</v>
          </cell>
          <cell r="M73">
            <v>0</v>
          </cell>
          <cell r="N73">
            <v>-34067.390000000007</v>
          </cell>
          <cell r="O73">
            <v>0</v>
          </cell>
          <cell r="P73">
            <v>17496937.91</v>
          </cell>
          <cell r="Q73">
            <v>0</v>
          </cell>
          <cell r="R73">
            <v>4268155</v>
          </cell>
          <cell r="S73">
            <v>0</v>
          </cell>
          <cell r="T73">
            <v>1.94</v>
          </cell>
          <cell r="U73">
            <v>0</v>
          </cell>
          <cell r="V73">
            <v>340422</v>
          </cell>
          <cell r="W73">
            <v>0</v>
          </cell>
          <cell r="X73">
            <v>-32999.49</v>
          </cell>
          <cell r="Y73">
            <v>0</v>
          </cell>
          <cell r="Z73">
            <v>-30</v>
          </cell>
          <cell r="AA73">
            <v>0</v>
          </cell>
          <cell r="AB73">
            <v>-9899.8469999999998</v>
          </cell>
          <cell r="AC73">
            <v>0</v>
          </cell>
          <cell r="AD73">
            <v>4565677.6629999997</v>
          </cell>
          <cell r="AE73">
            <v>0</v>
          </cell>
          <cell r="AF73">
            <v>1.94</v>
          </cell>
          <cell r="AG73">
            <v>0</v>
          </cell>
          <cell r="AH73">
            <v>339771</v>
          </cell>
          <cell r="AI73">
            <v>0</v>
          </cell>
          <cell r="AJ73">
            <v>-34067.390000000007</v>
          </cell>
          <cell r="AK73">
            <v>0</v>
          </cell>
          <cell r="AL73">
            <v>-30</v>
          </cell>
          <cell r="AM73">
            <v>0</v>
          </cell>
          <cell r="AN73">
            <v>-10220.217000000002</v>
          </cell>
          <cell r="AO73">
            <v>0</v>
          </cell>
          <cell r="AP73">
            <v>4861161.0559999999</v>
          </cell>
        </row>
        <row r="74">
          <cell r="A74" t="str">
            <v xml:space="preserve">312.00 0107         </v>
          </cell>
          <cell r="B74">
            <v>107</v>
          </cell>
          <cell r="C74" t="str">
            <v>ProdTrans</v>
          </cell>
          <cell r="D74" t="str">
            <v xml:space="preserve">312.00 0107         </v>
          </cell>
          <cell r="E74">
            <v>312</v>
          </cell>
          <cell r="F74" t="str">
            <v>Boiler Plant Equipment</v>
          </cell>
          <cell r="G74">
            <v>0</v>
          </cell>
          <cell r="H74">
            <v>52104183.170000002</v>
          </cell>
          <cell r="I74">
            <v>0</v>
          </cell>
          <cell r="J74">
            <v>-451740.52</v>
          </cell>
          <cell r="K74">
            <v>0</v>
          </cell>
          <cell r="L74">
            <v>51652442.649999999</v>
          </cell>
          <cell r="M74">
            <v>0</v>
          </cell>
          <cell r="N74">
            <v>-468279.97</v>
          </cell>
          <cell r="O74">
            <v>0</v>
          </cell>
          <cell r="P74">
            <v>51184162.68</v>
          </cell>
          <cell r="Q74">
            <v>0</v>
          </cell>
          <cell r="R74">
            <v>28185580</v>
          </cell>
          <cell r="S74">
            <v>0</v>
          </cell>
          <cell r="T74">
            <v>2.72</v>
          </cell>
          <cell r="U74">
            <v>0</v>
          </cell>
          <cell r="V74">
            <v>1411090</v>
          </cell>
          <cell r="W74">
            <v>0</v>
          </cell>
          <cell r="X74">
            <v>-451740.52</v>
          </cell>
          <cell r="Y74">
            <v>0</v>
          </cell>
          <cell r="Z74">
            <v>-10</v>
          </cell>
          <cell r="AA74">
            <v>0</v>
          </cell>
          <cell r="AB74">
            <v>-45174.052000000003</v>
          </cell>
          <cell r="AC74">
            <v>0</v>
          </cell>
          <cell r="AD74">
            <v>29099755.427999999</v>
          </cell>
          <cell r="AE74">
            <v>0</v>
          </cell>
          <cell r="AF74">
            <v>2.72</v>
          </cell>
          <cell r="AG74">
            <v>0</v>
          </cell>
          <cell r="AH74">
            <v>1398578</v>
          </cell>
          <cell r="AI74">
            <v>0</v>
          </cell>
          <cell r="AJ74">
            <v>-468279.97</v>
          </cell>
          <cell r="AK74">
            <v>0</v>
          </cell>
          <cell r="AL74">
            <v>-10</v>
          </cell>
          <cell r="AM74">
            <v>0</v>
          </cell>
          <cell r="AN74">
            <v>-46827.996999999996</v>
          </cell>
          <cell r="AO74">
            <v>0</v>
          </cell>
          <cell r="AP74">
            <v>29983225.460999999</v>
          </cell>
        </row>
        <row r="75">
          <cell r="A75" t="str">
            <v xml:space="preserve">314.00 0107         </v>
          </cell>
          <cell r="B75">
            <v>107</v>
          </cell>
          <cell r="C75" t="str">
            <v>ProdTrans</v>
          </cell>
          <cell r="D75" t="str">
            <v xml:space="preserve">314.00 0107         </v>
          </cell>
          <cell r="E75">
            <v>314</v>
          </cell>
          <cell r="F75" t="str">
            <v>Turbogenerator Units</v>
          </cell>
          <cell r="G75">
            <v>0</v>
          </cell>
          <cell r="H75">
            <v>7979216.1900000004</v>
          </cell>
          <cell r="I75">
            <v>0</v>
          </cell>
          <cell r="J75">
            <v>-94961.760000000009</v>
          </cell>
          <cell r="K75">
            <v>0</v>
          </cell>
          <cell r="L75">
            <v>7884254.4300000006</v>
          </cell>
          <cell r="M75">
            <v>0</v>
          </cell>
          <cell r="N75">
            <v>-96524.98000000001</v>
          </cell>
          <cell r="O75">
            <v>0</v>
          </cell>
          <cell r="P75">
            <v>7787729.4500000002</v>
          </cell>
          <cell r="Q75">
            <v>0</v>
          </cell>
          <cell r="R75">
            <v>4140125</v>
          </cell>
          <cell r="S75">
            <v>0</v>
          </cell>
          <cell r="T75">
            <v>2.1800000000000002</v>
          </cell>
          <cell r="U75">
            <v>0</v>
          </cell>
          <cell r="V75">
            <v>172912</v>
          </cell>
          <cell r="W75">
            <v>0</v>
          </cell>
          <cell r="X75">
            <v>-94961.760000000009</v>
          </cell>
          <cell r="Y75">
            <v>0</v>
          </cell>
          <cell r="Z75">
            <v>-15</v>
          </cell>
          <cell r="AA75">
            <v>0</v>
          </cell>
          <cell r="AB75">
            <v>-14244.264000000001</v>
          </cell>
          <cell r="AC75">
            <v>0</v>
          </cell>
          <cell r="AD75">
            <v>4203830.9759999998</v>
          </cell>
          <cell r="AE75">
            <v>0</v>
          </cell>
          <cell r="AF75">
            <v>2.1800000000000002</v>
          </cell>
          <cell r="AG75">
            <v>0</v>
          </cell>
          <cell r="AH75">
            <v>170825</v>
          </cell>
          <cell r="AI75">
            <v>0</v>
          </cell>
          <cell r="AJ75">
            <v>-96524.98000000001</v>
          </cell>
          <cell r="AK75">
            <v>0</v>
          </cell>
          <cell r="AL75">
            <v>-15</v>
          </cell>
          <cell r="AM75">
            <v>0</v>
          </cell>
          <cell r="AN75">
            <v>-14478.747000000001</v>
          </cell>
          <cell r="AO75">
            <v>0</v>
          </cell>
          <cell r="AP75">
            <v>4263652.2489999989</v>
          </cell>
        </row>
        <row r="76">
          <cell r="A76" t="str">
            <v xml:space="preserve">315.00 0107         </v>
          </cell>
          <cell r="B76">
            <v>107</v>
          </cell>
          <cell r="C76" t="str">
            <v>ProdTrans</v>
          </cell>
          <cell r="D76" t="str">
            <v xml:space="preserve">315.00 0107         </v>
          </cell>
          <cell r="E76">
            <v>315</v>
          </cell>
          <cell r="F76" t="str">
            <v>Accessory Electric Equipment</v>
          </cell>
          <cell r="G76">
            <v>0</v>
          </cell>
          <cell r="H76">
            <v>2532418.13</v>
          </cell>
          <cell r="I76">
            <v>0</v>
          </cell>
          <cell r="J76">
            <v>-12877.410000000002</v>
          </cell>
          <cell r="K76">
            <v>0</v>
          </cell>
          <cell r="L76">
            <v>2519540.7199999997</v>
          </cell>
          <cell r="M76">
            <v>0</v>
          </cell>
          <cell r="N76">
            <v>-13390.240000000002</v>
          </cell>
          <cell r="O76">
            <v>0</v>
          </cell>
          <cell r="P76">
            <v>2506150.4799999995</v>
          </cell>
          <cell r="Q76">
            <v>0</v>
          </cell>
          <cell r="R76">
            <v>1839935</v>
          </cell>
          <cell r="S76">
            <v>0</v>
          </cell>
          <cell r="T76">
            <v>1.73</v>
          </cell>
          <cell r="U76">
            <v>0</v>
          </cell>
          <cell r="V76">
            <v>43699</v>
          </cell>
          <cell r="W76">
            <v>0</v>
          </cell>
          <cell r="X76">
            <v>-12877.410000000002</v>
          </cell>
          <cell r="Y76">
            <v>0</v>
          </cell>
          <cell r="Z76">
            <v>-10</v>
          </cell>
          <cell r="AA76">
            <v>0</v>
          </cell>
          <cell r="AB76">
            <v>-1287.7410000000002</v>
          </cell>
          <cell r="AC76">
            <v>0</v>
          </cell>
          <cell r="AD76">
            <v>1869468.8490000002</v>
          </cell>
          <cell r="AE76">
            <v>0</v>
          </cell>
          <cell r="AF76">
            <v>1.73</v>
          </cell>
          <cell r="AG76">
            <v>0</v>
          </cell>
          <cell r="AH76">
            <v>43472</v>
          </cell>
          <cell r="AI76">
            <v>0</v>
          </cell>
          <cell r="AJ76">
            <v>-13390.240000000002</v>
          </cell>
          <cell r="AK76">
            <v>0</v>
          </cell>
          <cell r="AL76">
            <v>-10</v>
          </cell>
          <cell r="AM76">
            <v>0</v>
          </cell>
          <cell r="AN76">
            <v>-1339.0240000000003</v>
          </cell>
          <cell r="AO76">
            <v>0</v>
          </cell>
          <cell r="AP76">
            <v>1898211.5850000002</v>
          </cell>
        </row>
        <row r="77">
          <cell r="A77" t="str">
            <v xml:space="preserve">316.00 0107         </v>
          </cell>
          <cell r="B77">
            <v>107</v>
          </cell>
          <cell r="C77" t="str">
            <v>ProdTrans</v>
          </cell>
          <cell r="D77" t="str">
            <v xml:space="preserve">316.00 0107         </v>
          </cell>
          <cell r="E77">
            <v>316</v>
          </cell>
          <cell r="F77" t="str">
            <v>Miscellaneous Power Plant Equipment</v>
          </cell>
          <cell r="G77">
            <v>0</v>
          </cell>
          <cell r="H77">
            <v>1204187.6200000001</v>
          </cell>
          <cell r="I77">
            <v>0</v>
          </cell>
          <cell r="J77">
            <v>-23200.519999999997</v>
          </cell>
          <cell r="K77">
            <v>0</v>
          </cell>
          <cell r="L77">
            <v>1180987.1000000001</v>
          </cell>
          <cell r="M77">
            <v>0</v>
          </cell>
          <cell r="N77">
            <v>-23200.53</v>
          </cell>
          <cell r="O77">
            <v>0</v>
          </cell>
          <cell r="P77">
            <v>1157786.57</v>
          </cell>
          <cell r="Q77">
            <v>0</v>
          </cell>
          <cell r="R77">
            <v>678648</v>
          </cell>
          <cell r="S77">
            <v>0</v>
          </cell>
          <cell r="T77">
            <v>2.46</v>
          </cell>
          <cell r="U77">
            <v>0</v>
          </cell>
          <cell r="V77">
            <v>29338</v>
          </cell>
          <cell r="W77">
            <v>0</v>
          </cell>
          <cell r="X77">
            <v>-23200.519999999997</v>
          </cell>
          <cell r="Y77">
            <v>0</v>
          </cell>
          <cell r="Z77">
            <v>-10</v>
          </cell>
          <cell r="AA77">
            <v>0</v>
          </cell>
          <cell r="AB77">
            <v>-2320.0519999999997</v>
          </cell>
          <cell r="AC77">
            <v>0</v>
          </cell>
          <cell r="AD77">
            <v>682465.42799999996</v>
          </cell>
          <cell r="AE77">
            <v>0</v>
          </cell>
          <cell r="AF77">
            <v>2.46</v>
          </cell>
          <cell r="AG77">
            <v>0</v>
          </cell>
          <cell r="AH77">
            <v>28767</v>
          </cell>
          <cell r="AI77">
            <v>0</v>
          </cell>
          <cell r="AJ77">
            <v>-23200.53</v>
          </cell>
          <cell r="AK77">
            <v>0</v>
          </cell>
          <cell r="AL77">
            <v>-10</v>
          </cell>
          <cell r="AM77">
            <v>0</v>
          </cell>
          <cell r="AN77">
            <v>-2320.0529999999999</v>
          </cell>
          <cell r="AO77">
            <v>0</v>
          </cell>
          <cell r="AP77">
            <v>685711.84499999997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>TOTAL HAYDEN</v>
          </cell>
          <cell r="G78">
            <v>0</v>
          </cell>
          <cell r="H78">
            <v>81384009.900000006</v>
          </cell>
          <cell r="I78">
            <v>0</v>
          </cell>
          <cell r="J78">
            <v>-615779.70000000007</v>
          </cell>
          <cell r="K78">
            <v>0</v>
          </cell>
          <cell r="L78">
            <v>80768230.200000003</v>
          </cell>
          <cell r="M78">
            <v>0</v>
          </cell>
          <cell r="N78">
            <v>-635463.11</v>
          </cell>
          <cell r="O78">
            <v>0</v>
          </cell>
          <cell r="P78">
            <v>80132767.090000004</v>
          </cell>
          <cell r="Q78">
            <v>0</v>
          </cell>
          <cell r="R78">
            <v>39112443</v>
          </cell>
          <cell r="S78">
            <v>0</v>
          </cell>
          <cell r="T78">
            <v>0</v>
          </cell>
          <cell r="U78">
            <v>0</v>
          </cell>
          <cell r="V78">
            <v>1997461</v>
          </cell>
          <cell r="W78">
            <v>0</v>
          </cell>
          <cell r="X78">
            <v>-615779.70000000007</v>
          </cell>
          <cell r="Y78">
            <v>0</v>
          </cell>
          <cell r="Z78">
            <v>0</v>
          </cell>
          <cell r="AA78">
            <v>0</v>
          </cell>
          <cell r="AB78">
            <v>-72925.955999999991</v>
          </cell>
          <cell r="AC78">
            <v>0</v>
          </cell>
          <cell r="AD78">
            <v>40421198.344000004</v>
          </cell>
          <cell r="AE78">
            <v>0</v>
          </cell>
          <cell r="AF78">
            <v>0</v>
          </cell>
          <cell r="AG78">
            <v>0</v>
          </cell>
          <cell r="AH78">
            <v>1981413</v>
          </cell>
          <cell r="AI78">
            <v>0</v>
          </cell>
          <cell r="AJ78">
            <v>-635463.11</v>
          </cell>
          <cell r="AK78">
            <v>0</v>
          </cell>
          <cell r="AL78">
            <v>0</v>
          </cell>
          <cell r="AM78">
            <v>0</v>
          </cell>
          <cell r="AN78">
            <v>-75186.038</v>
          </cell>
          <cell r="AO78">
            <v>0</v>
          </cell>
          <cell r="AP78">
            <v>41691962.195999995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 t="str">
            <v>HUNTER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</row>
        <row r="81">
          <cell r="A81" t="str">
            <v xml:space="preserve">310.20 0108         </v>
          </cell>
          <cell r="B81">
            <v>108</v>
          </cell>
          <cell r="C81" t="str">
            <v>ProdTrans</v>
          </cell>
          <cell r="D81" t="str">
            <v xml:space="preserve">310.20 0108         </v>
          </cell>
          <cell r="E81">
            <v>310.2</v>
          </cell>
          <cell r="F81" t="str">
            <v>Land Rights</v>
          </cell>
          <cell r="G81">
            <v>0</v>
          </cell>
          <cell r="H81">
            <v>246337.54</v>
          </cell>
          <cell r="I81">
            <v>0</v>
          </cell>
          <cell r="J81">
            <v>0</v>
          </cell>
          <cell r="K81">
            <v>0</v>
          </cell>
          <cell r="L81">
            <v>246337.54</v>
          </cell>
          <cell r="M81">
            <v>0</v>
          </cell>
          <cell r="N81">
            <v>0</v>
          </cell>
          <cell r="O81">
            <v>0</v>
          </cell>
          <cell r="P81">
            <v>246337.54</v>
          </cell>
          <cell r="Q81">
            <v>0</v>
          </cell>
          <cell r="R81">
            <v>129260</v>
          </cell>
          <cell r="S81">
            <v>0</v>
          </cell>
          <cell r="T81">
            <v>1.29</v>
          </cell>
          <cell r="U81">
            <v>0</v>
          </cell>
          <cell r="V81">
            <v>3178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132438</v>
          </cell>
          <cell r="AE81">
            <v>0</v>
          </cell>
          <cell r="AF81">
            <v>1.29</v>
          </cell>
          <cell r="AG81">
            <v>0</v>
          </cell>
          <cell r="AH81">
            <v>3178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135616</v>
          </cell>
        </row>
        <row r="82">
          <cell r="A82" t="str">
            <v xml:space="preserve">311.00 0108         </v>
          </cell>
          <cell r="B82">
            <v>108</v>
          </cell>
          <cell r="C82" t="str">
            <v>ProdTrans</v>
          </cell>
          <cell r="D82" t="str">
            <v xml:space="preserve">311.00 0108         </v>
          </cell>
          <cell r="E82">
            <v>311</v>
          </cell>
          <cell r="F82" t="str">
            <v>Structures and Improvements</v>
          </cell>
          <cell r="G82">
            <v>0</v>
          </cell>
          <cell r="H82">
            <v>206941130.49000001</v>
          </cell>
          <cell r="I82">
            <v>0</v>
          </cell>
          <cell r="J82">
            <v>-617685.29000000015</v>
          </cell>
          <cell r="K82">
            <v>0</v>
          </cell>
          <cell r="L82">
            <v>206323445.20000002</v>
          </cell>
          <cell r="M82">
            <v>0</v>
          </cell>
          <cell r="N82">
            <v>-636405.47999999986</v>
          </cell>
          <cell r="O82">
            <v>0</v>
          </cell>
          <cell r="P82">
            <v>205687039.72000003</v>
          </cell>
          <cell r="Q82">
            <v>0</v>
          </cell>
          <cell r="R82">
            <v>112578914</v>
          </cell>
          <cell r="S82">
            <v>0</v>
          </cell>
          <cell r="T82">
            <v>1.51</v>
          </cell>
          <cell r="U82">
            <v>0</v>
          </cell>
          <cell r="V82">
            <v>3120148</v>
          </cell>
          <cell r="W82">
            <v>0</v>
          </cell>
          <cell r="X82">
            <v>-617685.29000000015</v>
          </cell>
          <cell r="Y82">
            <v>0</v>
          </cell>
          <cell r="Z82">
            <v>-30</v>
          </cell>
          <cell r="AA82">
            <v>0</v>
          </cell>
          <cell r="AB82">
            <v>-185305.58700000003</v>
          </cell>
          <cell r="AC82">
            <v>0</v>
          </cell>
          <cell r="AD82">
            <v>114896071.123</v>
          </cell>
          <cell r="AE82">
            <v>0</v>
          </cell>
          <cell r="AF82">
            <v>1.51</v>
          </cell>
          <cell r="AG82">
            <v>0</v>
          </cell>
          <cell r="AH82">
            <v>3110679</v>
          </cell>
          <cell r="AI82">
            <v>0</v>
          </cell>
          <cell r="AJ82">
            <v>-636405.47999999986</v>
          </cell>
          <cell r="AK82">
            <v>0</v>
          </cell>
          <cell r="AL82">
            <v>-30</v>
          </cell>
          <cell r="AM82">
            <v>0</v>
          </cell>
          <cell r="AN82">
            <v>-190921.64399999994</v>
          </cell>
          <cell r="AO82">
            <v>0</v>
          </cell>
          <cell r="AP82">
            <v>117179422.999</v>
          </cell>
        </row>
        <row r="83">
          <cell r="A83" t="str">
            <v xml:space="preserve">312.00 0108         </v>
          </cell>
          <cell r="B83">
            <v>108</v>
          </cell>
          <cell r="C83" t="str">
            <v>ProdTrans</v>
          </cell>
          <cell r="D83" t="str">
            <v xml:space="preserve">312.00 0108         </v>
          </cell>
          <cell r="E83">
            <v>312</v>
          </cell>
          <cell r="F83" t="str">
            <v>Boiler Plant Equipment</v>
          </cell>
          <cell r="G83">
            <v>0</v>
          </cell>
          <cell r="H83">
            <v>632231547.27999997</v>
          </cell>
          <cell r="I83">
            <v>0</v>
          </cell>
          <cell r="J83">
            <v>-5625583.3800000008</v>
          </cell>
          <cell r="K83">
            <v>0</v>
          </cell>
          <cell r="L83">
            <v>626605963.89999998</v>
          </cell>
          <cell r="M83">
            <v>0</v>
          </cell>
          <cell r="N83">
            <v>-5792087.2299999995</v>
          </cell>
          <cell r="O83">
            <v>0</v>
          </cell>
          <cell r="P83">
            <v>620813876.66999996</v>
          </cell>
          <cell r="Q83">
            <v>0</v>
          </cell>
          <cell r="R83">
            <v>236747622</v>
          </cell>
          <cell r="S83">
            <v>0</v>
          </cell>
          <cell r="T83">
            <v>1.83</v>
          </cell>
          <cell r="U83">
            <v>0</v>
          </cell>
          <cell r="V83">
            <v>11518363</v>
          </cell>
          <cell r="W83">
            <v>0</v>
          </cell>
          <cell r="X83">
            <v>-5625583.3800000008</v>
          </cell>
          <cell r="Y83">
            <v>0</v>
          </cell>
          <cell r="Z83">
            <v>-10</v>
          </cell>
          <cell r="AA83">
            <v>0</v>
          </cell>
          <cell r="AB83">
            <v>-562558.33800000011</v>
          </cell>
          <cell r="AC83">
            <v>0</v>
          </cell>
          <cell r="AD83">
            <v>242077843.28200001</v>
          </cell>
          <cell r="AE83">
            <v>0</v>
          </cell>
          <cell r="AF83">
            <v>1.83</v>
          </cell>
          <cell r="AG83">
            <v>0</v>
          </cell>
          <cell r="AH83">
            <v>11413892</v>
          </cell>
          <cell r="AI83">
            <v>0</v>
          </cell>
          <cell r="AJ83">
            <v>-5792087.2299999995</v>
          </cell>
          <cell r="AK83">
            <v>0</v>
          </cell>
          <cell r="AL83">
            <v>-10</v>
          </cell>
          <cell r="AM83">
            <v>0</v>
          </cell>
          <cell r="AN83">
            <v>-579208.723</v>
          </cell>
          <cell r="AO83">
            <v>0</v>
          </cell>
          <cell r="AP83">
            <v>247120439.32900003</v>
          </cell>
        </row>
        <row r="84">
          <cell r="A84" t="str">
            <v xml:space="preserve">314.00 0108         </v>
          </cell>
          <cell r="B84">
            <v>108</v>
          </cell>
          <cell r="C84" t="str">
            <v>ProdTrans</v>
          </cell>
          <cell r="D84" t="str">
            <v xml:space="preserve">314.00 0108         </v>
          </cell>
          <cell r="E84">
            <v>314</v>
          </cell>
          <cell r="F84" t="str">
            <v>Turbogenerator Units</v>
          </cell>
          <cell r="G84">
            <v>0</v>
          </cell>
          <cell r="H84">
            <v>189228621.09999999</v>
          </cell>
          <cell r="I84">
            <v>0</v>
          </cell>
          <cell r="J84">
            <v>-1453660.1600000001</v>
          </cell>
          <cell r="K84">
            <v>0</v>
          </cell>
          <cell r="L84">
            <v>187774960.94</v>
          </cell>
          <cell r="M84">
            <v>0</v>
          </cell>
          <cell r="N84">
            <v>-1513503.9399999997</v>
          </cell>
          <cell r="O84">
            <v>0</v>
          </cell>
          <cell r="P84">
            <v>186261457</v>
          </cell>
          <cell r="Q84">
            <v>0</v>
          </cell>
          <cell r="R84">
            <v>57761424</v>
          </cell>
          <cell r="S84">
            <v>0</v>
          </cell>
          <cell r="T84">
            <v>2.2599999999999998</v>
          </cell>
          <cell r="U84">
            <v>0</v>
          </cell>
          <cell r="V84">
            <v>4260140</v>
          </cell>
          <cell r="W84">
            <v>0</v>
          </cell>
          <cell r="X84">
            <v>-1453660.1600000001</v>
          </cell>
          <cell r="Y84">
            <v>0</v>
          </cell>
          <cell r="Z84">
            <v>-15</v>
          </cell>
          <cell r="AA84">
            <v>0</v>
          </cell>
          <cell r="AB84">
            <v>-218049.02400000003</v>
          </cell>
          <cell r="AC84">
            <v>0</v>
          </cell>
          <cell r="AD84">
            <v>60349854.816000007</v>
          </cell>
          <cell r="AE84">
            <v>0</v>
          </cell>
          <cell r="AF84">
            <v>2.2599999999999998</v>
          </cell>
          <cell r="AG84">
            <v>0</v>
          </cell>
          <cell r="AH84">
            <v>4226612</v>
          </cell>
          <cell r="AI84">
            <v>0</v>
          </cell>
          <cell r="AJ84">
            <v>-1513503.9399999997</v>
          </cell>
          <cell r="AK84">
            <v>0</v>
          </cell>
          <cell r="AL84">
            <v>-15</v>
          </cell>
          <cell r="AM84">
            <v>0</v>
          </cell>
          <cell r="AN84">
            <v>-227025.59099999993</v>
          </cell>
          <cell r="AO84">
            <v>0</v>
          </cell>
          <cell r="AP84">
            <v>62835937.285000011</v>
          </cell>
        </row>
        <row r="85">
          <cell r="A85" t="str">
            <v xml:space="preserve">315.00 0108         </v>
          </cell>
          <cell r="B85">
            <v>108</v>
          </cell>
          <cell r="C85" t="str">
            <v>ProdTrans</v>
          </cell>
          <cell r="D85" t="str">
            <v xml:space="preserve">315.00 0108         </v>
          </cell>
          <cell r="E85">
            <v>315</v>
          </cell>
          <cell r="F85" t="str">
            <v>Accessory Electric Equipment</v>
          </cell>
          <cell r="G85">
            <v>0</v>
          </cell>
          <cell r="H85">
            <v>98505362.329999998</v>
          </cell>
          <cell r="I85">
            <v>0</v>
          </cell>
          <cell r="J85">
            <v>-339546.5</v>
          </cell>
          <cell r="K85">
            <v>0</v>
          </cell>
          <cell r="L85">
            <v>98165815.829999998</v>
          </cell>
          <cell r="M85">
            <v>0</v>
          </cell>
          <cell r="N85">
            <v>-355139.13999999996</v>
          </cell>
          <cell r="O85">
            <v>0</v>
          </cell>
          <cell r="P85">
            <v>97810676.689999998</v>
          </cell>
          <cell r="Q85">
            <v>0</v>
          </cell>
          <cell r="R85">
            <v>52502381</v>
          </cell>
          <cell r="S85">
            <v>0</v>
          </cell>
          <cell r="T85">
            <v>1.49</v>
          </cell>
          <cell r="U85">
            <v>0</v>
          </cell>
          <cell r="V85">
            <v>1465200</v>
          </cell>
          <cell r="W85">
            <v>0</v>
          </cell>
          <cell r="X85">
            <v>-339546.5</v>
          </cell>
          <cell r="Y85">
            <v>0</v>
          </cell>
          <cell r="Z85">
            <v>-10</v>
          </cell>
          <cell r="AA85">
            <v>0</v>
          </cell>
          <cell r="AB85">
            <v>-33954.65</v>
          </cell>
          <cell r="AC85">
            <v>0</v>
          </cell>
          <cell r="AD85">
            <v>53594079.850000001</v>
          </cell>
          <cell r="AE85">
            <v>0</v>
          </cell>
          <cell r="AF85">
            <v>1.49</v>
          </cell>
          <cell r="AG85">
            <v>0</v>
          </cell>
          <cell r="AH85">
            <v>1460025</v>
          </cell>
          <cell r="AI85">
            <v>0</v>
          </cell>
          <cell r="AJ85">
            <v>-355139.13999999996</v>
          </cell>
          <cell r="AK85">
            <v>0</v>
          </cell>
          <cell r="AL85">
            <v>-10</v>
          </cell>
          <cell r="AM85">
            <v>0</v>
          </cell>
          <cell r="AN85">
            <v>-35513.913999999997</v>
          </cell>
          <cell r="AO85">
            <v>0</v>
          </cell>
          <cell r="AP85">
            <v>54663451.796000004</v>
          </cell>
        </row>
        <row r="86">
          <cell r="A86" t="str">
            <v xml:space="preserve">316.00 0108         </v>
          </cell>
          <cell r="B86">
            <v>108</v>
          </cell>
          <cell r="C86" t="str">
            <v>ProdTrans</v>
          </cell>
          <cell r="D86" t="str">
            <v xml:space="preserve">316.00 0108         </v>
          </cell>
          <cell r="E86">
            <v>316</v>
          </cell>
          <cell r="F86" t="str">
            <v>Miscellaneous Power Plant Equipment</v>
          </cell>
          <cell r="G86">
            <v>0</v>
          </cell>
          <cell r="H86">
            <v>3645567.81</v>
          </cell>
          <cell r="I86">
            <v>0</v>
          </cell>
          <cell r="J86">
            <v>-69221.059999999983</v>
          </cell>
          <cell r="K86">
            <v>0</v>
          </cell>
          <cell r="L86">
            <v>3576346.75</v>
          </cell>
          <cell r="M86">
            <v>0</v>
          </cell>
          <cell r="N86">
            <v>-69221.059999999983</v>
          </cell>
          <cell r="O86">
            <v>0</v>
          </cell>
          <cell r="P86">
            <v>3507125.69</v>
          </cell>
          <cell r="Q86">
            <v>0</v>
          </cell>
          <cell r="R86">
            <v>1606519</v>
          </cell>
          <cell r="S86">
            <v>0</v>
          </cell>
          <cell r="T86">
            <v>1.94</v>
          </cell>
          <cell r="U86">
            <v>0</v>
          </cell>
          <cell r="V86">
            <v>70053</v>
          </cell>
          <cell r="W86">
            <v>0</v>
          </cell>
          <cell r="X86">
            <v>-69221.059999999983</v>
          </cell>
          <cell r="Y86">
            <v>0</v>
          </cell>
          <cell r="Z86">
            <v>-10</v>
          </cell>
          <cell r="AA86">
            <v>0</v>
          </cell>
          <cell r="AB86">
            <v>-6922.1059999999989</v>
          </cell>
          <cell r="AC86">
            <v>0</v>
          </cell>
          <cell r="AD86">
            <v>1600428.834</v>
          </cell>
          <cell r="AE86">
            <v>0</v>
          </cell>
          <cell r="AF86">
            <v>1.94</v>
          </cell>
          <cell r="AG86">
            <v>0</v>
          </cell>
          <cell r="AH86">
            <v>68710</v>
          </cell>
          <cell r="AI86">
            <v>0</v>
          </cell>
          <cell r="AJ86">
            <v>-69221.059999999983</v>
          </cell>
          <cell r="AK86">
            <v>0</v>
          </cell>
          <cell r="AL86">
            <v>-10</v>
          </cell>
          <cell r="AM86">
            <v>0</v>
          </cell>
          <cell r="AN86">
            <v>-6922.1059999999989</v>
          </cell>
          <cell r="AO86">
            <v>0</v>
          </cell>
          <cell r="AP86">
            <v>1592995.6680000001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 t="str">
            <v>TOTAL HUNTER</v>
          </cell>
          <cell r="G87">
            <v>0</v>
          </cell>
          <cell r="H87">
            <v>1130798566.55</v>
          </cell>
          <cell r="I87">
            <v>0</v>
          </cell>
          <cell r="J87">
            <v>-8105696.3900000006</v>
          </cell>
          <cell r="K87">
            <v>0</v>
          </cell>
          <cell r="L87">
            <v>1122692870.1599998</v>
          </cell>
          <cell r="M87">
            <v>0</v>
          </cell>
          <cell r="N87">
            <v>-8366356.8499999978</v>
          </cell>
          <cell r="O87">
            <v>0</v>
          </cell>
          <cell r="P87">
            <v>1114326513.3099999</v>
          </cell>
          <cell r="Q87">
            <v>0</v>
          </cell>
          <cell r="R87">
            <v>461326120</v>
          </cell>
          <cell r="S87">
            <v>0</v>
          </cell>
          <cell r="T87">
            <v>0</v>
          </cell>
          <cell r="U87">
            <v>0</v>
          </cell>
          <cell r="V87">
            <v>20437082</v>
          </cell>
          <cell r="W87">
            <v>0</v>
          </cell>
          <cell r="X87">
            <v>-8105696.3900000006</v>
          </cell>
          <cell r="Y87">
            <v>0</v>
          </cell>
          <cell r="Z87">
            <v>0</v>
          </cell>
          <cell r="AA87">
            <v>0</v>
          </cell>
          <cell r="AB87">
            <v>-1006789.7050000003</v>
          </cell>
          <cell r="AC87">
            <v>0</v>
          </cell>
          <cell r="AD87">
            <v>472650715.90499997</v>
          </cell>
          <cell r="AE87">
            <v>0</v>
          </cell>
          <cell r="AF87">
            <v>0</v>
          </cell>
          <cell r="AG87">
            <v>0</v>
          </cell>
          <cell r="AH87">
            <v>20283096</v>
          </cell>
          <cell r="AI87">
            <v>0</v>
          </cell>
          <cell r="AJ87">
            <v>-8366356.8499999978</v>
          </cell>
          <cell r="AK87">
            <v>0</v>
          </cell>
          <cell r="AL87">
            <v>0</v>
          </cell>
          <cell r="AM87">
            <v>0</v>
          </cell>
          <cell r="AN87">
            <v>-1039591.9779999999</v>
          </cell>
          <cell r="AO87">
            <v>0</v>
          </cell>
          <cell r="AP87">
            <v>483527863.07700002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>HUNTINGTON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90" t="str">
            <v xml:space="preserve">311.00 0109         </v>
          </cell>
          <cell r="B90">
            <v>109</v>
          </cell>
          <cell r="C90" t="str">
            <v>ProdTrans</v>
          </cell>
          <cell r="D90" t="str">
            <v xml:space="preserve">311.00 0109         </v>
          </cell>
          <cell r="E90">
            <v>311</v>
          </cell>
          <cell r="F90" t="str">
            <v>Structures and Improvements</v>
          </cell>
          <cell r="G90">
            <v>0</v>
          </cell>
          <cell r="H90">
            <v>116716543.27</v>
          </cell>
          <cell r="I90">
            <v>0</v>
          </cell>
          <cell r="J90">
            <v>-355506.82000000018</v>
          </cell>
          <cell r="K90">
            <v>0</v>
          </cell>
          <cell r="L90">
            <v>116361036.45</v>
          </cell>
          <cell r="M90">
            <v>0</v>
          </cell>
          <cell r="N90">
            <v>-366164.66000000009</v>
          </cell>
          <cell r="O90">
            <v>0</v>
          </cell>
          <cell r="P90">
            <v>115994871.79000001</v>
          </cell>
          <cell r="Q90">
            <v>0</v>
          </cell>
          <cell r="R90">
            <v>59563288</v>
          </cell>
          <cell r="S90">
            <v>0</v>
          </cell>
          <cell r="T90">
            <v>1.77</v>
          </cell>
          <cell r="U90">
            <v>0</v>
          </cell>
          <cell r="V90">
            <v>2062737</v>
          </cell>
          <cell r="W90">
            <v>0</v>
          </cell>
          <cell r="X90">
            <v>-355506.82000000018</v>
          </cell>
          <cell r="Y90">
            <v>0</v>
          </cell>
          <cell r="Z90">
            <v>-30</v>
          </cell>
          <cell r="AA90">
            <v>0</v>
          </cell>
          <cell r="AB90">
            <v>-106652.04600000005</v>
          </cell>
          <cell r="AC90">
            <v>0</v>
          </cell>
          <cell r="AD90">
            <v>61163866.134000003</v>
          </cell>
          <cell r="AE90">
            <v>0</v>
          </cell>
          <cell r="AF90">
            <v>1.77</v>
          </cell>
          <cell r="AG90">
            <v>0</v>
          </cell>
          <cell r="AH90">
            <v>2056350</v>
          </cell>
          <cell r="AI90">
            <v>0</v>
          </cell>
          <cell r="AJ90">
            <v>-366164.66000000009</v>
          </cell>
          <cell r="AK90">
            <v>0</v>
          </cell>
          <cell r="AL90">
            <v>-30</v>
          </cell>
          <cell r="AM90">
            <v>0</v>
          </cell>
          <cell r="AN90">
            <v>-109849.39800000003</v>
          </cell>
          <cell r="AO90">
            <v>0</v>
          </cell>
          <cell r="AP90">
            <v>62744202.076000005</v>
          </cell>
        </row>
        <row r="91">
          <cell r="A91" t="str">
            <v xml:space="preserve">312.00 0109         </v>
          </cell>
          <cell r="B91">
            <v>109</v>
          </cell>
          <cell r="C91" t="str">
            <v>ProdTrans</v>
          </cell>
          <cell r="D91" t="str">
            <v xml:space="preserve">312.00 0109         </v>
          </cell>
          <cell r="E91">
            <v>312</v>
          </cell>
          <cell r="F91" t="str">
            <v>Boiler Plant Equipment</v>
          </cell>
          <cell r="G91">
            <v>0</v>
          </cell>
          <cell r="H91">
            <v>527118936.17000002</v>
          </cell>
          <cell r="I91">
            <v>0</v>
          </cell>
          <cell r="J91">
            <v>-2542103.7700000009</v>
          </cell>
          <cell r="K91">
            <v>0</v>
          </cell>
          <cell r="L91">
            <v>524576832.40000004</v>
          </cell>
          <cell r="M91">
            <v>0</v>
          </cell>
          <cell r="N91">
            <v>-2677494.62</v>
          </cell>
          <cell r="O91">
            <v>0</v>
          </cell>
          <cell r="P91">
            <v>521899337.78000003</v>
          </cell>
          <cell r="Q91">
            <v>0</v>
          </cell>
          <cell r="R91">
            <v>124574585</v>
          </cell>
          <cell r="S91">
            <v>0</v>
          </cell>
          <cell r="T91">
            <v>2.63</v>
          </cell>
          <cell r="U91">
            <v>0</v>
          </cell>
          <cell r="V91">
            <v>13829799</v>
          </cell>
          <cell r="W91">
            <v>0</v>
          </cell>
          <cell r="X91">
            <v>-2542103.7700000009</v>
          </cell>
          <cell r="Y91">
            <v>0</v>
          </cell>
          <cell r="Z91">
            <v>-10</v>
          </cell>
          <cell r="AA91">
            <v>0</v>
          </cell>
          <cell r="AB91">
            <v>-254210.37700000009</v>
          </cell>
          <cell r="AC91">
            <v>0</v>
          </cell>
          <cell r="AD91">
            <v>135608069.85299999</v>
          </cell>
          <cell r="AE91">
            <v>0</v>
          </cell>
          <cell r="AF91">
            <v>2.63</v>
          </cell>
          <cell r="AG91">
            <v>0</v>
          </cell>
          <cell r="AH91">
            <v>13761162</v>
          </cell>
          <cell r="AI91">
            <v>0</v>
          </cell>
          <cell r="AJ91">
            <v>-2677494.62</v>
          </cell>
          <cell r="AK91">
            <v>0</v>
          </cell>
          <cell r="AL91">
            <v>-10</v>
          </cell>
          <cell r="AM91">
            <v>0</v>
          </cell>
          <cell r="AN91">
            <v>-267749.46200000006</v>
          </cell>
          <cell r="AO91">
            <v>0</v>
          </cell>
          <cell r="AP91">
            <v>146423987.77099997</v>
          </cell>
        </row>
        <row r="92">
          <cell r="A92" t="str">
            <v xml:space="preserve">314.00 0109         </v>
          </cell>
          <cell r="B92">
            <v>109</v>
          </cell>
          <cell r="C92" t="str">
            <v>ProdTrans</v>
          </cell>
          <cell r="D92" t="str">
            <v xml:space="preserve">314.00 0109         </v>
          </cell>
          <cell r="E92">
            <v>314</v>
          </cell>
          <cell r="F92" t="str">
            <v>Turbogenerator Units</v>
          </cell>
          <cell r="G92">
            <v>0</v>
          </cell>
          <cell r="H92">
            <v>122867593.25</v>
          </cell>
          <cell r="I92">
            <v>0</v>
          </cell>
          <cell r="J92">
            <v>-973763.61000000034</v>
          </cell>
          <cell r="K92">
            <v>0</v>
          </cell>
          <cell r="L92">
            <v>121893829.64</v>
          </cell>
          <cell r="M92">
            <v>0</v>
          </cell>
          <cell r="N92">
            <v>-1010005.2200000003</v>
          </cell>
          <cell r="O92">
            <v>0</v>
          </cell>
          <cell r="P92">
            <v>120883824.42</v>
          </cell>
          <cell r="Q92">
            <v>0</v>
          </cell>
          <cell r="R92">
            <v>39389991</v>
          </cell>
          <cell r="S92">
            <v>0</v>
          </cell>
          <cell r="T92">
            <v>2.5299999999999998</v>
          </cell>
          <cell r="U92">
            <v>0</v>
          </cell>
          <cell r="V92">
            <v>3096232</v>
          </cell>
          <cell r="W92">
            <v>0</v>
          </cell>
          <cell r="X92">
            <v>-973763.61000000034</v>
          </cell>
          <cell r="Y92">
            <v>0</v>
          </cell>
          <cell r="Z92">
            <v>-15</v>
          </cell>
          <cell r="AA92">
            <v>0</v>
          </cell>
          <cell r="AB92">
            <v>-146064.54150000005</v>
          </cell>
          <cell r="AC92">
            <v>0</v>
          </cell>
          <cell r="AD92">
            <v>41366394.848499998</v>
          </cell>
          <cell r="AE92">
            <v>0</v>
          </cell>
          <cell r="AF92">
            <v>2.5299999999999998</v>
          </cell>
          <cell r="AG92">
            <v>0</v>
          </cell>
          <cell r="AH92">
            <v>3071137</v>
          </cell>
          <cell r="AI92">
            <v>0</v>
          </cell>
          <cell r="AJ92">
            <v>-1010005.2200000003</v>
          </cell>
          <cell r="AK92">
            <v>0</v>
          </cell>
          <cell r="AL92">
            <v>-15</v>
          </cell>
          <cell r="AM92">
            <v>0</v>
          </cell>
          <cell r="AN92">
            <v>-151500.78300000005</v>
          </cell>
          <cell r="AO92">
            <v>0</v>
          </cell>
          <cell r="AP92">
            <v>43276025.8455</v>
          </cell>
        </row>
        <row r="93">
          <cell r="A93" t="str">
            <v xml:space="preserve">315.00 0109         </v>
          </cell>
          <cell r="B93">
            <v>109</v>
          </cell>
          <cell r="C93" t="str">
            <v>ProdTrans</v>
          </cell>
          <cell r="D93" t="str">
            <v xml:space="preserve">315.00 0109         </v>
          </cell>
          <cell r="E93">
            <v>315</v>
          </cell>
          <cell r="F93" t="str">
            <v>Accessory Electric Equipment</v>
          </cell>
          <cell r="G93">
            <v>0</v>
          </cell>
          <cell r="H93">
            <v>46421368.829999998</v>
          </cell>
          <cell r="I93">
            <v>0</v>
          </cell>
          <cell r="J93">
            <v>-135428.10000000003</v>
          </cell>
          <cell r="K93">
            <v>0</v>
          </cell>
          <cell r="L93">
            <v>46285940.729999997</v>
          </cell>
          <cell r="M93">
            <v>0</v>
          </cell>
          <cell r="N93">
            <v>-141266.82</v>
          </cell>
          <cell r="O93">
            <v>0</v>
          </cell>
          <cell r="P93">
            <v>46144673.909999996</v>
          </cell>
          <cell r="Q93">
            <v>0</v>
          </cell>
          <cell r="R93">
            <v>19034731</v>
          </cell>
          <cell r="S93">
            <v>0</v>
          </cell>
          <cell r="T93">
            <v>1.81</v>
          </cell>
          <cell r="U93">
            <v>0</v>
          </cell>
          <cell r="V93">
            <v>839001</v>
          </cell>
          <cell r="W93">
            <v>0</v>
          </cell>
          <cell r="X93">
            <v>-135428.10000000003</v>
          </cell>
          <cell r="Y93">
            <v>0</v>
          </cell>
          <cell r="Z93">
            <v>-10</v>
          </cell>
          <cell r="AA93">
            <v>0</v>
          </cell>
          <cell r="AB93">
            <v>-13542.810000000005</v>
          </cell>
          <cell r="AC93">
            <v>0</v>
          </cell>
          <cell r="AD93">
            <v>19724761.09</v>
          </cell>
          <cell r="AE93">
            <v>0</v>
          </cell>
          <cell r="AF93">
            <v>1.81</v>
          </cell>
          <cell r="AG93">
            <v>0</v>
          </cell>
          <cell r="AH93">
            <v>836497</v>
          </cell>
          <cell r="AI93">
            <v>0</v>
          </cell>
          <cell r="AJ93">
            <v>-141266.82</v>
          </cell>
          <cell r="AK93">
            <v>0</v>
          </cell>
          <cell r="AL93">
            <v>-10</v>
          </cell>
          <cell r="AM93">
            <v>0</v>
          </cell>
          <cell r="AN93">
            <v>-14126.682000000003</v>
          </cell>
          <cell r="AO93">
            <v>0</v>
          </cell>
          <cell r="AP93">
            <v>20405864.588</v>
          </cell>
        </row>
        <row r="94">
          <cell r="A94" t="str">
            <v xml:space="preserve">316.00 0109         </v>
          </cell>
          <cell r="B94">
            <v>109</v>
          </cell>
          <cell r="C94" t="str">
            <v>ProdTrans</v>
          </cell>
          <cell r="D94" t="str">
            <v xml:space="preserve">316.00 0109         </v>
          </cell>
          <cell r="E94">
            <v>316</v>
          </cell>
          <cell r="F94" t="str">
            <v>Miscellaneous Power Plant Equipment</v>
          </cell>
          <cell r="G94">
            <v>0</v>
          </cell>
          <cell r="H94">
            <v>2717959.41</v>
          </cell>
          <cell r="I94">
            <v>0</v>
          </cell>
          <cell r="J94">
            <v>-44684.62</v>
          </cell>
          <cell r="K94">
            <v>0</v>
          </cell>
          <cell r="L94">
            <v>2673274.79</v>
          </cell>
          <cell r="M94">
            <v>0</v>
          </cell>
          <cell r="N94">
            <v>-44684.61</v>
          </cell>
          <cell r="O94">
            <v>0</v>
          </cell>
          <cell r="P94">
            <v>2628590.1800000002</v>
          </cell>
          <cell r="Q94">
            <v>0</v>
          </cell>
          <cell r="R94">
            <v>821110</v>
          </cell>
          <cell r="S94">
            <v>0</v>
          </cell>
          <cell r="T94">
            <v>2.5499999999999998</v>
          </cell>
          <cell r="U94">
            <v>0</v>
          </cell>
          <cell r="V94">
            <v>68738</v>
          </cell>
          <cell r="W94">
            <v>0</v>
          </cell>
          <cell r="X94">
            <v>-44684.62</v>
          </cell>
          <cell r="Y94">
            <v>0</v>
          </cell>
          <cell r="Z94">
            <v>-10</v>
          </cell>
          <cell r="AA94">
            <v>0</v>
          </cell>
          <cell r="AB94">
            <v>-4468.4620000000004</v>
          </cell>
          <cell r="AC94">
            <v>0</v>
          </cell>
          <cell r="AD94">
            <v>840694.91799999995</v>
          </cell>
          <cell r="AE94">
            <v>0</v>
          </cell>
          <cell r="AF94">
            <v>2.5499999999999998</v>
          </cell>
          <cell r="AG94">
            <v>0</v>
          </cell>
          <cell r="AH94">
            <v>67599</v>
          </cell>
          <cell r="AI94">
            <v>0</v>
          </cell>
          <cell r="AJ94">
            <v>-44684.61</v>
          </cell>
          <cell r="AK94">
            <v>0</v>
          </cell>
          <cell r="AL94">
            <v>-10</v>
          </cell>
          <cell r="AM94">
            <v>0</v>
          </cell>
          <cell r="AN94">
            <v>-4468.4609999999993</v>
          </cell>
          <cell r="AO94">
            <v>0</v>
          </cell>
          <cell r="AP94">
            <v>859140.84699999995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>TOTAL HUNTINGTON</v>
          </cell>
          <cell r="G95">
            <v>0</v>
          </cell>
          <cell r="H95">
            <v>815842400.93000007</v>
          </cell>
          <cell r="I95">
            <v>0</v>
          </cell>
          <cell r="J95">
            <v>-4051486.9200000018</v>
          </cell>
          <cell r="K95">
            <v>0</v>
          </cell>
          <cell r="L95">
            <v>811790914.00999999</v>
          </cell>
          <cell r="M95">
            <v>0</v>
          </cell>
          <cell r="N95">
            <v>-4239615.9300000006</v>
          </cell>
          <cell r="O95">
            <v>0</v>
          </cell>
          <cell r="P95">
            <v>807551298.07999992</v>
          </cell>
          <cell r="Q95">
            <v>0</v>
          </cell>
          <cell r="R95">
            <v>243383705</v>
          </cell>
          <cell r="S95">
            <v>0</v>
          </cell>
          <cell r="T95">
            <v>0</v>
          </cell>
          <cell r="U95">
            <v>0</v>
          </cell>
          <cell r="V95">
            <v>19896507</v>
          </cell>
          <cell r="W95">
            <v>0</v>
          </cell>
          <cell r="X95">
            <v>-4051486.9200000018</v>
          </cell>
          <cell r="Y95">
            <v>0</v>
          </cell>
          <cell r="Z95">
            <v>0</v>
          </cell>
          <cell r="AA95">
            <v>0</v>
          </cell>
          <cell r="AB95">
            <v>-524938.23650000023</v>
          </cell>
          <cell r="AC95">
            <v>0</v>
          </cell>
          <cell r="AD95">
            <v>258703786.84350002</v>
          </cell>
          <cell r="AE95">
            <v>0</v>
          </cell>
          <cell r="AF95">
            <v>0</v>
          </cell>
          <cell r="AG95">
            <v>0</v>
          </cell>
          <cell r="AH95">
            <v>19792745</v>
          </cell>
          <cell r="AI95">
            <v>0</v>
          </cell>
          <cell r="AJ95">
            <v>-4239615.9300000006</v>
          </cell>
          <cell r="AK95">
            <v>0</v>
          </cell>
          <cell r="AL95">
            <v>0</v>
          </cell>
          <cell r="AM95">
            <v>0</v>
          </cell>
          <cell r="AN95">
            <v>-547694.7860000002</v>
          </cell>
          <cell r="AO95">
            <v>0</v>
          </cell>
          <cell r="AP95">
            <v>273709221.12749994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>JAMES RIVER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</row>
        <row r="98">
          <cell r="A98" t="str">
            <v xml:space="preserve">311.00 0191         </v>
          </cell>
          <cell r="B98">
            <v>191</v>
          </cell>
          <cell r="C98" t="str">
            <v>ProdTrans</v>
          </cell>
          <cell r="D98" t="str">
            <v xml:space="preserve">311.00 0191         </v>
          </cell>
          <cell r="E98">
            <v>311</v>
          </cell>
          <cell r="F98" t="str">
            <v>Structures and Improvements</v>
          </cell>
          <cell r="G98">
            <v>0</v>
          </cell>
          <cell r="H98">
            <v>5733734.1399999997</v>
          </cell>
          <cell r="I98">
            <v>0</v>
          </cell>
          <cell r="J98">
            <v>-10744.5</v>
          </cell>
          <cell r="K98">
            <v>0</v>
          </cell>
          <cell r="L98">
            <v>5722989.6399999997</v>
          </cell>
          <cell r="M98">
            <v>0</v>
          </cell>
          <cell r="N98">
            <v>-11104.79</v>
          </cell>
          <cell r="O98">
            <v>0</v>
          </cell>
          <cell r="P98">
            <v>5711884.8499999996</v>
          </cell>
          <cell r="Q98">
            <v>0</v>
          </cell>
          <cell r="R98">
            <v>4411588</v>
          </cell>
          <cell r="S98">
            <v>0</v>
          </cell>
          <cell r="T98">
            <v>5.18</v>
          </cell>
          <cell r="U98">
            <v>0</v>
          </cell>
          <cell r="V98">
            <v>296729</v>
          </cell>
          <cell r="W98">
            <v>0</v>
          </cell>
          <cell r="X98">
            <v>-10744.5</v>
          </cell>
          <cell r="Y98">
            <v>0</v>
          </cell>
          <cell r="Z98">
            <v>-30</v>
          </cell>
          <cell r="AA98">
            <v>0</v>
          </cell>
          <cell r="AB98">
            <v>-3223.35</v>
          </cell>
          <cell r="AC98">
            <v>0</v>
          </cell>
          <cell r="AD98">
            <v>4694349.1500000004</v>
          </cell>
          <cell r="AE98">
            <v>0</v>
          </cell>
          <cell r="AF98">
            <v>5.18</v>
          </cell>
          <cell r="AG98">
            <v>0</v>
          </cell>
          <cell r="AH98">
            <v>296163</v>
          </cell>
          <cell r="AI98">
            <v>0</v>
          </cell>
          <cell r="AJ98">
            <v>-11104.79</v>
          </cell>
          <cell r="AK98">
            <v>0</v>
          </cell>
          <cell r="AL98">
            <v>-30</v>
          </cell>
          <cell r="AM98">
            <v>0</v>
          </cell>
          <cell r="AN98">
            <v>-3331.4369999999999</v>
          </cell>
          <cell r="AO98">
            <v>0</v>
          </cell>
          <cell r="AP98">
            <v>4976075.9230000004</v>
          </cell>
        </row>
        <row r="99">
          <cell r="A99" t="str">
            <v xml:space="preserve">312.00 0191         </v>
          </cell>
          <cell r="B99">
            <v>191</v>
          </cell>
          <cell r="C99" t="str">
            <v>ProdTrans</v>
          </cell>
          <cell r="D99" t="str">
            <v xml:space="preserve">312.00 0191         </v>
          </cell>
          <cell r="E99">
            <v>312</v>
          </cell>
          <cell r="F99" t="str">
            <v>Boiler Plant Equipment</v>
          </cell>
          <cell r="G99">
            <v>0</v>
          </cell>
          <cell r="H99">
            <v>5798092.3600000003</v>
          </cell>
          <cell r="I99">
            <v>0</v>
          </cell>
          <cell r="J99">
            <v>-38986.67</v>
          </cell>
          <cell r="K99">
            <v>0</v>
          </cell>
          <cell r="L99">
            <v>5759105.6900000004</v>
          </cell>
          <cell r="M99">
            <v>0</v>
          </cell>
          <cell r="N99">
            <v>-41658.61</v>
          </cell>
          <cell r="O99">
            <v>0</v>
          </cell>
          <cell r="P99">
            <v>5717447.0800000001</v>
          </cell>
          <cell r="Q99">
            <v>0</v>
          </cell>
          <cell r="R99">
            <v>4457732</v>
          </cell>
          <cell r="S99">
            <v>0</v>
          </cell>
          <cell r="T99">
            <v>5.25</v>
          </cell>
          <cell r="U99">
            <v>0</v>
          </cell>
          <cell r="V99">
            <v>303376</v>
          </cell>
          <cell r="W99">
            <v>0</v>
          </cell>
          <cell r="X99">
            <v>-38986.67</v>
          </cell>
          <cell r="Y99">
            <v>0</v>
          </cell>
          <cell r="Z99">
            <v>-10</v>
          </cell>
          <cell r="AA99">
            <v>0</v>
          </cell>
          <cell r="AB99">
            <v>-3898.6669999999995</v>
          </cell>
          <cell r="AC99">
            <v>0</v>
          </cell>
          <cell r="AD99">
            <v>4718222.6629999997</v>
          </cell>
          <cell r="AE99">
            <v>0</v>
          </cell>
          <cell r="AF99">
            <v>5.25</v>
          </cell>
          <cell r="AG99">
            <v>0</v>
          </cell>
          <cell r="AH99">
            <v>301260</v>
          </cell>
          <cell r="AI99">
            <v>0</v>
          </cell>
          <cell r="AJ99">
            <v>-41658.61</v>
          </cell>
          <cell r="AK99">
            <v>0</v>
          </cell>
          <cell r="AL99">
            <v>-10</v>
          </cell>
          <cell r="AM99">
            <v>0</v>
          </cell>
          <cell r="AN99">
            <v>-4165.8609999999999</v>
          </cell>
          <cell r="AO99">
            <v>0</v>
          </cell>
          <cell r="AP99">
            <v>4973658.1919999998</v>
          </cell>
        </row>
        <row r="100">
          <cell r="A100" t="str">
            <v xml:space="preserve">314.00 0191         </v>
          </cell>
          <cell r="B100">
            <v>191</v>
          </cell>
          <cell r="C100" t="str">
            <v>ProdTrans</v>
          </cell>
          <cell r="D100" t="str">
            <v xml:space="preserve">314.00 0191         </v>
          </cell>
          <cell r="E100">
            <v>314</v>
          </cell>
          <cell r="F100" t="str">
            <v>Turbogenerator Units</v>
          </cell>
          <cell r="G100">
            <v>0</v>
          </cell>
          <cell r="H100">
            <v>18616437.710000001</v>
          </cell>
          <cell r="I100">
            <v>0</v>
          </cell>
          <cell r="J100">
            <v>-151432.75</v>
          </cell>
          <cell r="K100">
            <v>0</v>
          </cell>
          <cell r="L100">
            <v>18465004.960000001</v>
          </cell>
          <cell r="M100">
            <v>0</v>
          </cell>
          <cell r="N100">
            <v>-162616.89000000001</v>
          </cell>
          <cell r="O100">
            <v>0</v>
          </cell>
          <cell r="P100">
            <v>18302388.07</v>
          </cell>
          <cell r="Q100">
            <v>0</v>
          </cell>
          <cell r="R100">
            <v>14291857</v>
          </cell>
          <cell r="S100">
            <v>0</v>
          </cell>
          <cell r="T100">
            <v>5.35</v>
          </cell>
          <cell r="U100">
            <v>0</v>
          </cell>
          <cell r="V100">
            <v>991929</v>
          </cell>
          <cell r="W100">
            <v>0</v>
          </cell>
          <cell r="X100">
            <v>-151432.75</v>
          </cell>
          <cell r="Y100">
            <v>0</v>
          </cell>
          <cell r="Z100">
            <v>-15</v>
          </cell>
          <cell r="AA100">
            <v>0</v>
          </cell>
          <cell r="AB100">
            <v>-22714.912499999999</v>
          </cell>
          <cell r="AC100">
            <v>0</v>
          </cell>
          <cell r="AD100">
            <v>15109638.3375</v>
          </cell>
          <cell r="AE100">
            <v>0</v>
          </cell>
          <cell r="AF100">
            <v>5.35</v>
          </cell>
          <cell r="AG100">
            <v>0</v>
          </cell>
          <cell r="AH100">
            <v>983528</v>
          </cell>
          <cell r="AI100">
            <v>0</v>
          </cell>
          <cell r="AJ100">
            <v>-162616.89000000001</v>
          </cell>
          <cell r="AK100">
            <v>0</v>
          </cell>
          <cell r="AL100">
            <v>-15</v>
          </cell>
          <cell r="AM100">
            <v>0</v>
          </cell>
          <cell r="AN100">
            <v>-24392.533500000001</v>
          </cell>
          <cell r="AO100">
            <v>0</v>
          </cell>
          <cell r="AP100">
            <v>15906156.913999999</v>
          </cell>
        </row>
        <row r="101">
          <cell r="A101" t="str">
            <v xml:space="preserve">315.00 0191         </v>
          </cell>
          <cell r="B101">
            <v>191</v>
          </cell>
          <cell r="C101" t="str">
            <v>ProdTrans</v>
          </cell>
          <cell r="D101" t="str">
            <v xml:space="preserve">315.00 0191         </v>
          </cell>
          <cell r="E101">
            <v>315</v>
          </cell>
          <cell r="F101" t="str">
            <v>Accessory Electric Equipment</v>
          </cell>
          <cell r="G101">
            <v>0</v>
          </cell>
          <cell r="H101">
            <v>4302275.7699999996</v>
          </cell>
          <cell r="I101">
            <v>0</v>
          </cell>
          <cell r="J101">
            <v>-7324.01</v>
          </cell>
          <cell r="K101">
            <v>0</v>
          </cell>
          <cell r="L101">
            <v>4294951.76</v>
          </cell>
          <cell r="M101">
            <v>0</v>
          </cell>
          <cell r="N101">
            <v>-7756.57</v>
          </cell>
          <cell r="O101">
            <v>0</v>
          </cell>
          <cell r="P101">
            <v>4287195.1899999995</v>
          </cell>
          <cell r="Q101">
            <v>0</v>
          </cell>
          <cell r="R101">
            <v>3297379</v>
          </cell>
          <cell r="S101">
            <v>0</v>
          </cell>
          <cell r="T101">
            <v>5.2</v>
          </cell>
          <cell r="U101">
            <v>0</v>
          </cell>
          <cell r="V101">
            <v>223528</v>
          </cell>
          <cell r="W101">
            <v>0</v>
          </cell>
          <cell r="X101">
            <v>-7324.01</v>
          </cell>
          <cell r="Y101">
            <v>0</v>
          </cell>
          <cell r="Z101">
            <v>-10</v>
          </cell>
          <cell r="AA101">
            <v>0</v>
          </cell>
          <cell r="AB101">
            <v>-732.40100000000007</v>
          </cell>
          <cell r="AC101">
            <v>0</v>
          </cell>
          <cell r="AD101">
            <v>3512850.5890000002</v>
          </cell>
          <cell r="AE101">
            <v>0</v>
          </cell>
          <cell r="AF101">
            <v>5.2</v>
          </cell>
          <cell r="AG101">
            <v>0</v>
          </cell>
          <cell r="AH101">
            <v>223136</v>
          </cell>
          <cell r="AI101">
            <v>0</v>
          </cell>
          <cell r="AJ101">
            <v>-7756.57</v>
          </cell>
          <cell r="AK101">
            <v>0</v>
          </cell>
          <cell r="AL101">
            <v>-10</v>
          </cell>
          <cell r="AM101">
            <v>0</v>
          </cell>
          <cell r="AN101">
            <v>-775.65699999999993</v>
          </cell>
          <cell r="AO101">
            <v>0</v>
          </cell>
          <cell r="AP101">
            <v>3727454.3620000002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>TOTAL JAMES RIVER</v>
          </cell>
          <cell r="G102">
            <v>0</v>
          </cell>
          <cell r="H102">
            <v>34450539.980000004</v>
          </cell>
          <cell r="I102">
            <v>0</v>
          </cell>
          <cell r="J102">
            <v>-208487.93</v>
          </cell>
          <cell r="K102">
            <v>0</v>
          </cell>
          <cell r="L102">
            <v>34242052.049999997</v>
          </cell>
          <cell r="M102">
            <v>0</v>
          </cell>
          <cell r="N102">
            <v>-223136.86000000002</v>
          </cell>
          <cell r="O102">
            <v>0</v>
          </cell>
          <cell r="P102">
            <v>34018915.189999998</v>
          </cell>
          <cell r="Q102">
            <v>0</v>
          </cell>
          <cell r="R102">
            <v>26458556</v>
          </cell>
          <cell r="S102">
            <v>0</v>
          </cell>
          <cell r="T102">
            <v>0</v>
          </cell>
          <cell r="U102">
            <v>0</v>
          </cell>
          <cell r="V102">
            <v>1815562</v>
          </cell>
          <cell r="W102">
            <v>0</v>
          </cell>
          <cell r="X102">
            <v>-208487.93</v>
          </cell>
          <cell r="Y102">
            <v>0</v>
          </cell>
          <cell r="Z102">
            <v>0</v>
          </cell>
          <cell r="AA102">
            <v>0</v>
          </cell>
          <cell r="AB102">
            <v>-30569.3305</v>
          </cell>
          <cell r="AC102">
            <v>0</v>
          </cell>
          <cell r="AD102">
            <v>28035060.739500001</v>
          </cell>
          <cell r="AE102">
            <v>0</v>
          </cell>
          <cell r="AF102">
            <v>0</v>
          </cell>
          <cell r="AG102">
            <v>0</v>
          </cell>
          <cell r="AH102">
            <v>1804087</v>
          </cell>
          <cell r="AI102">
            <v>0</v>
          </cell>
          <cell r="AJ102">
            <v>-223136.86000000002</v>
          </cell>
          <cell r="AK102">
            <v>0</v>
          </cell>
          <cell r="AL102">
            <v>0</v>
          </cell>
          <cell r="AM102">
            <v>0</v>
          </cell>
          <cell r="AN102">
            <v>-32665.488499999999</v>
          </cell>
          <cell r="AO102">
            <v>0</v>
          </cell>
          <cell r="AP102">
            <v>29583345.390999999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 t="str">
            <v>JIM BRIDGER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</row>
        <row r="105">
          <cell r="A105" t="str">
            <v xml:space="preserve">310.20 0110         </v>
          </cell>
          <cell r="B105">
            <v>110</v>
          </cell>
          <cell r="C105" t="str">
            <v>ProdTrans</v>
          </cell>
          <cell r="D105" t="str">
            <v xml:space="preserve">310.20 0110         </v>
          </cell>
          <cell r="E105">
            <v>310.2</v>
          </cell>
          <cell r="F105" t="str">
            <v>Land Rights</v>
          </cell>
          <cell r="G105">
            <v>0</v>
          </cell>
          <cell r="H105">
            <v>281111.09999999998</v>
          </cell>
          <cell r="I105">
            <v>0</v>
          </cell>
          <cell r="J105">
            <v>0</v>
          </cell>
          <cell r="K105">
            <v>0</v>
          </cell>
          <cell r="L105">
            <v>281111.09999999998</v>
          </cell>
          <cell r="M105">
            <v>0</v>
          </cell>
          <cell r="N105">
            <v>0</v>
          </cell>
          <cell r="O105">
            <v>0</v>
          </cell>
          <cell r="P105">
            <v>281111.09999999998</v>
          </cell>
          <cell r="Q105">
            <v>0</v>
          </cell>
          <cell r="R105">
            <v>177737</v>
          </cell>
          <cell r="S105">
            <v>0</v>
          </cell>
          <cell r="T105">
            <v>1.25</v>
          </cell>
          <cell r="U105">
            <v>0</v>
          </cell>
          <cell r="V105">
            <v>3514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181251</v>
          </cell>
          <cell r="AE105">
            <v>0</v>
          </cell>
          <cell r="AF105">
            <v>1.25</v>
          </cell>
          <cell r="AG105">
            <v>0</v>
          </cell>
          <cell r="AH105">
            <v>3514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184765</v>
          </cell>
        </row>
        <row r="106">
          <cell r="A106" t="str">
            <v xml:space="preserve">311.00 0110         </v>
          </cell>
          <cell r="B106">
            <v>110</v>
          </cell>
          <cell r="C106" t="str">
            <v>ProdTrans</v>
          </cell>
          <cell r="D106" t="str">
            <v xml:space="preserve">311.00 0110         </v>
          </cell>
          <cell r="E106">
            <v>311</v>
          </cell>
          <cell r="F106" t="str">
            <v>Structures and Improvements</v>
          </cell>
          <cell r="G106">
            <v>0</v>
          </cell>
          <cell r="H106">
            <v>140256250.56</v>
          </cell>
          <cell r="I106">
            <v>0</v>
          </cell>
          <cell r="J106">
            <v>-453602.04000000004</v>
          </cell>
          <cell r="K106">
            <v>0</v>
          </cell>
          <cell r="L106">
            <v>139802648.52000001</v>
          </cell>
          <cell r="M106">
            <v>0</v>
          </cell>
          <cell r="N106">
            <v>-467091.2699999999</v>
          </cell>
          <cell r="O106">
            <v>0</v>
          </cell>
          <cell r="P106">
            <v>139335557.25</v>
          </cell>
          <cell r="Q106">
            <v>0</v>
          </cell>
          <cell r="R106">
            <v>87044687</v>
          </cell>
          <cell r="S106">
            <v>0</v>
          </cell>
          <cell r="T106">
            <v>1.58</v>
          </cell>
          <cell r="U106">
            <v>0</v>
          </cell>
          <cell r="V106">
            <v>2212465</v>
          </cell>
          <cell r="W106">
            <v>0</v>
          </cell>
          <cell r="X106">
            <v>-453602.04000000004</v>
          </cell>
          <cell r="Y106">
            <v>0</v>
          </cell>
          <cell r="Z106">
            <v>-30</v>
          </cell>
          <cell r="AA106">
            <v>0</v>
          </cell>
          <cell r="AB106">
            <v>-136080.61200000002</v>
          </cell>
          <cell r="AC106">
            <v>0</v>
          </cell>
          <cell r="AD106">
            <v>88667469.34799999</v>
          </cell>
          <cell r="AE106">
            <v>0</v>
          </cell>
          <cell r="AF106">
            <v>1.58</v>
          </cell>
          <cell r="AG106">
            <v>0</v>
          </cell>
          <cell r="AH106">
            <v>2205192</v>
          </cell>
          <cell r="AI106">
            <v>0</v>
          </cell>
          <cell r="AJ106">
            <v>-467091.2699999999</v>
          </cell>
          <cell r="AK106">
            <v>0</v>
          </cell>
          <cell r="AL106">
            <v>-30</v>
          </cell>
          <cell r="AM106">
            <v>0</v>
          </cell>
          <cell r="AN106">
            <v>-140127.38099999996</v>
          </cell>
          <cell r="AO106">
            <v>0</v>
          </cell>
          <cell r="AP106">
            <v>90265442.696999997</v>
          </cell>
        </row>
        <row r="107">
          <cell r="A107" t="str">
            <v xml:space="preserve">312.00 0110         </v>
          </cell>
          <cell r="B107">
            <v>110</v>
          </cell>
          <cell r="C107" t="str">
            <v>ProdTrans</v>
          </cell>
          <cell r="D107" t="str">
            <v xml:space="preserve">312.00 0110         </v>
          </cell>
          <cell r="E107">
            <v>312</v>
          </cell>
          <cell r="F107" t="str">
            <v>Boiler Plant Equipment</v>
          </cell>
          <cell r="G107">
            <v>0</v>
          </cell>
          <cell r="H107">
            <v>675358589.64999998</v>
          </cell>
          <cell r="I107">
            <v>0</v>
          </cell>
          <cell r="J107">
            <v>-6063355.0499999998</v>
          </cell>
          <cell r="K107">
            <v>0</v>
          </cell>
          <cell r="L107">
            <v>669295234.60000002</v>
          </cell>
          <cell r="M107">
            <v>0</v>
          </cell>
          <cell r="N107">
            <v>-6230578.1700000009</v>
          </cell>
          <cell r="O107">
            <v>0</v>
          </cell>
          <cell r="P107">
            <v>663064656.43000007</v>
          </cell>
          <cell r="Q107">
            <v>0</v>
          </cell>
          <cell r="R107">
            <v>293188983</v>
          </cell>
          <cell r="S107">
            <v>0</v>
          </cell>
          <cell r="T107">
            <v>2.02</v>
          </cell>
          <cell r="U107">
            <v>0</v>
          </cell>
          <cell r="V107">
            <v>13581004</v>
          </cell>
          <cell r="W107">
            <v>0</v>
          </cell>
          <cell r="X107">
            <v>-6063355.0499999998</v>
          </cell>
          <cell r="Y107">
            <v>0</v>
          </cell>
          <cell r="Z107">
            <v>-10</v>
          </cell>
          <cell r="AA107">
            <v>0</v>
          </cell>
          <cell r="AB107">
            <v>-606335.505</v>
          </cell>
          <cell r="AC107">
            <v>0</v>
          </cell>
          <cell r="AD107">
            <v>300100296.44499999</v>
          </cell>
          <cell r="AE107">
            <v>0</v>
          </cell>
          <cell r="AF107">
            <v>2.02</v>
          </cell>
          <cell r="AG107">
            <v>0</v>
          </cell>
          <cell r="AH107">
            <v>13456835</v>
          </cell>
          <cell r="AI107">
            <v>0</v>
          </cell>
          <cell r="AJ107">
            <v>-6230578.1700000009</v>
          </cell>
          <cell r="AK107">
            <v>0</v>
          </cell>
          <cell r="AL107">
            <v>-10</v>
          </cell>
          <cell r="AM107">
            <v>0</v>
          </cell>
          <cell r="AN107">
            <v>-623057.81700000016</v>
          </cell>
          <cell r="AO107">
            <v>0</v>
          </cell>
          <cell r="AP107">
            <v>306703495.458</v>
          </cell>
        </row>
        <row r="108">
          <cell r="A108" t="str">
            <v xml:space="preserve">314.00 0110         </v>
          </cell>
          <cell r="B108">
            <v>110</v>
          </cell>
          <cell r="C108" t="str">
            <v>ProdTrans</v>
          </cell>
          <cell r="D108" t="str">
            <v xml:space="preserve">314.00 0110         </v>
          </cell>
          <cell r="E108">
            <v>314</v>
          </cell>
          <cell r="F108" t="str">
            <v>Turbogenerator Units</v>
          </cell>
          <cell r="G108">
            <v>0</v>
          </cell>
          <cell r="H108">
            <v>175249865.94</v>
          </cell>
          <cell r="I108">
            <v>0</v>
          </cell>
          <cell r="J108">
            <v>-1515723.39</v>
          </cell>
          <cell r="K108">
            <v>0</v>
          </cell>
          <cell r="L108">
            <v>173734142.55000001</v>
          </cell>
          <cell r="M108">
            <v>0</v>
          </cell>
          <cell r="N108">
            <v>-1572304.4200000002</v>
          </cell>
          <cell r="O108">
            <v>0</v>
          </cell>
          <cell r="P108">
            <v>172161838.13000003</v>
          </cell>
          <cell r="Q108">
            <v>0</v>
          </cell>
          <cell r="R108">
            <v>69160935</v>
          </cell>
          <cell r="S108">
            <v>0</v>
          </cell>
          <cell r="T108">
            <v>2.35</v>
          </cell>
          <cell r="U108">
            <v>0</v>
          </cell>
          <cell r="V108">
            <v>4100562</v>
          </cell>
          <cell r="W108">
            <v>0</v>
          </cell>
          <cell r="X108">
            <v>-1515723.39</v>
          </cell>
          <cell r="Y108">
            <v>0</v>
          </cell>
          <cell r="Z108">
            <v>-15</v>
          </cell>
          <cell r="AA108">
            <v>0</v>
          </cell>
          <cell r="AB108">
            <v>-227358.50849999997</v>
          </cell>
          <cell r="AC108">
            <v>0</v>
          </cell>
          <cell r="AD108">
            <v>71518415.101500005</v>
          </cell>
          <cell r="AE108">
            <v>0</v>
          </cell>
          <cell r="AF108">
            <v>2.35</v>
          </cell>
          <cell r="AG108">
            <v>0</v>
          </cell>
          <cell r="AH108">
            <v>4064278</v>
          </cell>
          <cell r="AI108">
            <v>0</v>
          </cell>
          <cell r="AJ108">
            <v>-1572304.4200000002</v>
          </cell>
          <cell r="AK108">
            <v>0</v>
          </cell>
          <cell r="AL108">
            <v>-15</v>
          </cell>
          <cell r="AM108">
            <v>0</v>
          </cell>
          <cell r="AN108">
            <v>-235845.663</v>
          </cell>
          <cell r="AO108">
            <v>0</v>
          </cell>
          <cell r="AP108">
            <v>73774543.0185</v>
          </cell>
        </row>
        <row r="109">
          <cell r="A109" t="str">
            <v xml:space="preserve">315.00 0110         </v>
          </cell>
          <cell r="B109">
            <v>110</v>
          </cell>
          <cell r="C109" t="str">
            <v>ProdTrans</v>
          </cell>
          <cell r="D109" t="str">
            <v xml:space="preserve">315.00 0110         </v>
          </cell>
          <cell r="E109">
            <v>315</v>
          </cell>
          <cell r="F109" t="str">
            <v>Accessory Electric Equipment</v>
          </cell>
          <cell r="G109">
            <v>0</v>
          </cell>
          <cell r="H109">
            <v>58882346.939999998</v>
          </cell>
          <cell r="I109">
            <v>0</v>
          </cell>
          <cell r="J109">
            <v>-239598.99999999994</v>
          </cell>
          <cell r="K109">
            <v>0</v>
          </cell>
          <cell r="L109">
            <v>58642747.939999998</v>
          </cell>
          <cell r="M109">
            <v>0</v>
          </cell>
          <cell r="N109">
            <v>-249884.35999999996</v>
          </cell>
          <cell r="O109">
            <v>0</v>
          </cell>
          <cell r="P109">
            <v>58392863.579999998</v>
          </cell>
          <cell r="Q109">
            <v>0</v>
          </cell>
          <cell r="R109">
            <v>35406510</v>
          </cell>
          <cell r="S109">
            <v>0</v>
          </cell>
          <cell r="T109">
            <v>1.49</v>
          </cell>
          <cell r="U109">
            <v>0</v>
          </cell>
          <cell r="V109">
            <v>875562</v>
          </cell>
          <cell r="W109">
            <v>0</v>
          </cell>
          <cell r="X109">
            <v>-239598.99999999994</v>
          </cell>
          <cell r="Y109">
            <v>0</v>
          </cell>
          <cell r="Z109">
            <v>-10</v>
          </cell>
          <cell r="AA109">
            <v>0</v>
          </cell>
          <cell r="AB109">
            <v>-23959.899999999994</v>
          </cell>
          <cell r="AC109">
            <v>0</v>
          </cell>
          <cell r="AD109">
            <v>36018513.100000001</v>
          </cell>
          <cell r="AE109">
            <v>0</v>
          </cell>
          <cell r="AF109">
            <v>1.49</v>
          </cell>
          <cell r="AG109">
            <v>0</v>
          </cell>
          <cell r="AH109">
            <v>871915</v>
          </cell>
          <cell r="AI109">
            <v>0</v>
          </cell>
          <cell r="AJ109">
            <v>-249884.35999999996</v>
          </cell>
          <cell r="AK109">
            <v>0</v>
          </cell>
          <cell r="AL109">
            <v>-10</v>
          </cell>
          <cell r="AM109">
            <v>0</v>
          </cell>
          <cell r="AN109">
            <v>-24988.435999999998</v>
          </cell>
          <cell r="AO109">
            <v>0</v>
          </cell>
          <cell r="AP109">
            <v>36615555.304000005</v>
          </cell>
        </row>
        <row r="110">
          <cell r="A110" t="str">
            <v xml:space="preserve">316.00 0110         </v>
          </cell>
          <cell r="B110">
            <v>110</v>
          </cell>
          <cell r="C110" t="str">
            <v>ProdTrans</v>
          </cell>
          <cell r="D110" t="str">
            <v xml:space="preserve">316.00 0110         </v>
          </cell>
          <cell r="E110">
            <v>316</v>
          </cell>
          <cell r="F110" t="str">
            <v>Miscellaneous Power Plant Equipment</v>
          </cell>
          <cell r="G110">
            <v>0</v>
          </cell>
          <cell r="H110">
            <v>3722954.18</v>
          </cell>
          <cell r="I110">
            <v>0</v>
          </cell>
          <cell r="J110">
            <v>-71241.69</v>
          </cell>
          <cell r="K110">
            <v>0</v>
          </cell>
          <cell r="L110">
            <v>3651712.49</v>
          </cell>
          <cell r="M110">
            <v>0</v>
          </cell>
          <cell r="N110">
            <v>-71241.69</v>
          </cell>
          <cell r="O110">
            <v>0</v>
          </cell>
          <cell r="P110">
            <v>3580470.8000000003</v>
          </cell>
          <cell r="Q110">
            <v>0</v>
          </cell>
          <cell r="R110">
            <v>1789680</v>
          </cell>
          <cell r="S110">
            <v>0</v>
          </cell>
          <cell r="T110">
            <v>1.95</v>
          </cell>
          <cell r="U110">
            <v>0</v>
          </cell>
          <cell r="V110">
            <v>71903</v>
          </cell>
          <cell r="W110">
            <v>0</v>
          </cell>
          <cell r="X110">
            <v>-71241.69</v>
          </cell>
          <cell r="Y110">
            <v>0</v>
          </cell>
          <cell r="Z110">
            <v>-10</v>
          </cell>
          <cell r="AA110">
            <v>0</v>
          </cell>
          <cell r="AB110">
            <v>-7124.1689999999999</v>
          </cell>
          <cell r="AC110">
            <v>0</v>
          </cell>
          <cell r="AD110">
            <v>1783217.1410000001</v>
          </cell>
          <cell r="AE110">
            <v>0</v>
          </cell>
          <cell r="AF110">
            <v>1.95</v>
          </cell>
          <cell r="AG110">
            <v>0</v>
          </cell>
          <cell r="AH110">
            <v>70514</v>
          </cell>
          <cell r="AI110">
            <v>0</v>
          </cell>
          <cell r="AJ110">
            <v>-71241.69</v>
          </cell>
          <cell r="AK110">
            <v>0</v>
          </cell>
          <cell r="AL110">
            <v>-10</v>
          </cell>
          <cell r="AM110">
            <v>0</v>
          </cell>
          <cell r="AN110">
            <v>-7124.1689999999999</v>
          </cell>
          <cell r="AO110">
            <v>0</v>
          </cell>
          <cell r="AP110">
            <v>1775365.2820000001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 t="str">
            <v>TOTAL JIM BRIDGER</v>
          </cell>
          <cell r="G111">
            <v>0</v>
          </cell>
          <cell r="H111">
            <v>1053751118.37</v>
          </cell>
          <cell r="I111">
            <v>0</v>
          </cell>
          <cell r="J111">
            <v>-8343521.1699999999</v>
          </cell>
          <cell r="K111">
            <v>0</v>
          </cell>
          <cell r="L111">
            <v>1045407597.2</v>
          </cell>
          <cell r="M111">
            <v>0</v>
          </cell>
          <cell r="N111">
            <v>-8591099.9100000001</v>
          </cell>
          <cell r="O111">
            <v>0</v>
          </cell>
          <cell r="P111">
            <v>1036816497.2900001</v>
          </cell>
          <cell r="Q111">
            <v>0</v>
          </cell>
          <cell r="R111">
            <v>486768532</v>
          </cell>
          <cell r="S111">
            <v>0</v>
          </cell>
          <cell r="T111">
            <v>0</v>
          </cell>
          <cell r="U111">
            <v>0</v>
          </cell>
          <cell r="V111">
            <v>20845010</v>
          </cell>
          <cell r="W111">
            <v>0</v>
          </cell>
          <cell r="X111">
            <v>-8343521.1699999999</v>
          </cell>
          <cell r="Y111">
            <v>0</v>
          </cell>
          <cell r="Z111">
            <v>0</v>
          </cell>
          <cell r="AA111">
            <v>0</v>
          </cell>
          <cell r="AB111">
            <v>-1000858.6945000001</v>
          </cell>
          <cell r="AC111">
            <v>0</v>
          </cell>
          <cell r="AD111">
            <v>498269162.13550001</v>
          </cell>
          <cell r="AE111">
            <v>0</v>
          </cell>
          <cell r="AF111">
            <v>0</v>
          </cell>
          <cell r="AG111">
            <v>0</v>
          </cell>
          <cell r="AH111">
            <v>20672248</v>
          </cell>
          <cell r="AI111">
            <v>0</v>
          </cell>
          <cell r="AJ111">
            <v>-8591099.9100000001</v>
          </cell>
          <cell r="AK111">
            <v>0</v>
          </cell>
          <cell r="AL111">
            <v>0</v>
          </cell>
          <cell r="AM111">
            <v>0</v>
          </cell>
          <cell r="AN111">
            <v>-1031143.466</v>
          </cell>
          <cell r="AO111">
            <v>0</v>
          </cell>
          <cell r="AP111">
            <v>509319166.75949997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NAUGHTON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114" t="str">
            <v xml:space="preserve">310.20 0111         </v>
          </cell>
          <cell r="B114">
            <v>111</v>
          </cell>
          <cell r="C114" t="str">
            <v>ProdTrans</v>
          </cell>
          <cell r="D114" t="str">
            <v xml:space="preserve">310.20 0111         </v>
          </cell>
          <cell r="E114">
            <v>310.2</v>
          </cell>
          <cell r="F114" t="str">
            <v>Land Rights</v>
          </cell>
          <cell r="G114">
            <v>0</v>
          </cell>
          <cell r="H114">
            <v>15015.87</v>
          </cell>
          <cell r="I114">
            <v>0</v>
          </cell>
          <cell r="J114">
            <v>0</v>
          </cell>
          <cell r="K114">
            <v>0</v>
          </cell>
          <cell r="L114">
            <v>15015.87</v>
          </cell>
          <cell r="M114">
            <v>0</v>
          </cell>
          <cell r="N114">
            <v>0</v>
          </cell>
          <cell r="O114">
            <v>0</v>
          </cell>
          <cell r="P114">
            <v>15015.87</v>
          </cell>
          <cell r="Q114">
            <v>0</v>
          </cell>
          <cell r="R114">
            <v>11039</v>
          </cell>
          <cell r="S114">
            <v>0</v>
          </cell>
          <cell r="T114">
            <v>1.39</v>
          </cell>
          <cell r="U114">
            <v>0</v>
          </cell>
          <cell r="V114">
            <v>209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11248</v>
          </cell>
          <cell r="AE114">
            <v>0</v>
          </cell>
          <cell r="AF114">
            <v>1.39</v>
          </cell>
          <cell r="AG114">
            <v>0</v>
          </cell>
          <cell r="AH114">
            <v>209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11457</v>
          </cell>
        </row>
        <row r="115">
          <cell r="A115" t="str">
            <v xml:space="preserve">311.00 0111         </v>
          </cell>
          <cell r="B115">
            <v>111</v>
          </cell>
          <cell r="C115" t="str">
            <v>ProdTrans</v>
          </cell>
          <cell r="D115" t="str">
            <v xml:space="preserve">311.00 0111         </v>
          </cell>
          <cell r="E115">
            <v>311</v>
          </cell>
          <cell r="F115" t="str">
            <v>Structures and Improvements</v>
          </cell>
          <cell r="G115">
            <v>0</v>
          </cell>
          <cell r="H115">
            <v>70399222.079999998</v>
          </cell>
          <cell r="I115">
            <v>0</v>
          </cell>
          <cell r="J115">
            <v>-181827.88999999996</v>
          </cell>
          <cell r="K115">
            <v>0</v>
          </cell>
          <cell r="L115">
            <v>70217394.189999998</v>
          </cell>
          <cell r="M115">
            <v>0</v>
          </cell>
          <cell r="N115">
            <v>-187556.09999999989</v>
          </cell>
          <cell r="O115">
            <v>0</v>
          </cell>
          <cell r="P115">
            <v>70029838.090000004</v>
          </cell>
          <cell r="Q115">
            <v>0</v>
          </cell>
          <cell r="R115">
            <v>36837724</v>
          </cell>
          <cell r="S115">
            <v>0</v>
          </cell>
          <cell r="T115">
            <v>2.63</v>
          </cell>
          <cell r="U115">
            <v>0</v>
          </cell>
          <cell r="V115">
            <v>1849109</v>
          </cell>
          <cell r="W115">
            <v>0</v>
          </cell>
          <cell r="X115">
            <v>-181827.88999999996</v>
          </cell>
          <cell r="Y115">
            <v>0</v>
          </cell>
          <cell r="Z115">
            <v>-30</v>
          </cell>
          <cell r="AA115">
            <v>0</v>
          </cell>
          <cell r="AB115">
            <v>-54548.366999999984</v>
          </cell>
          <cell r="AC115">
            <v>0</v>
          </cell>
          <cell r="AD115">
            <v>38450456.743000001</v>
          </cell>
          <cell r="AE115">
            <v>0</v>
          </cell>
          <cell r="AF115">
            <v>2.63</v>
          </cell>
          <cell r="AG115">
            <v>0</v>
          </cell>
          <cell r="AH115">
            <v>1844251</v>
          </cell>
          <cell r="AI115">
            <v>0</v>
          </cell>
          <cell r="AJ115">
            <v>-187556.09999999989</v>
          </cell>
          <cell r="AK115">
            <v>0</v>
          </cell>
          <cell r="AL115">
            <v>-30</v>
          </cell>
          <cell r="AM115">
            <v>0</v>
          </cell>
          <cell r="AN115">
            <v>-56266.829999999965</v>
          </cell>
          <cell r="AO115">
            <v>0</v>
          </cell>
          <cell r="AP115">
            <v>40050884.813000001</v>
          </cell>
        </row>
        <row r="116">
          <cell r="A116" t="str">
            <v xml:space="preserve">312.00 0111         </v>
          </cell>
          <cell r="B116">
            <v>111</v>
          </cell>
          <cell r="C116" t="str">
            <v>ProdTrans</v>
          </cell>
          <cell r="D116" t="str">
            <v xml:space="preserve">312.00 0111         </v>
          </cell>
          <cell r="E116">
            <v>312</v>
          </cell>
          <cell r="F116" t="str">
            <v>Boiler Plant Equipment</v>
          </cell>
          <cell r="G116">
            <v>0</v>
          </cell>
          <cell r="H116">
            <v>443090329.81</v>
          </cell>
          <cell r="I116">
            <v>0</v>
          </cell>
          <cell r="J116">
            <v>-2550716.2000000002</v>
          </cell>
          <cell r="K116">
            <v>0</v>
          </cell>
          <cell r="L116">
            <v>440539613.61000001</v>
          </cell>
          <cell r="M116">
            <v>0</v>
          </cell>
          <cell r="N116">
            <v>-2660476.59</v>
          </cell>
          <cell r="O116">
            <v>0</v>
          </cell>
          <cell r="P116">
            <v>437879137.02000004</v>
          </cell>
          <cell r="Q116">
            <v>0</v>
          </cell>
          <cell r="R116">
            <v>132342952</v>
          </cell>
          <cell r="S116">
            <v>0</v>
          </cell>
          <cell r="T116">
            <v>2.82</v>
          </cell>
          <cell r="U116">
            <v>0</v>
          </cell>
          <cell r="V116">
            <v>12459182</v>
          </cell>
          <cell r="W116">
            <v>0</v>
          </cell>
          <cell r="X116">
            <v>-2550716.2000000002</v>
          </cell>
          <cell r="Y116">
            <v>0</v>
          </cell>
          <cell r="Z116">
            <v>-10</v>
          </cell>
          <cell r="AA116">
            <v>0</v>
          </cell>
          <cell r="AB116">
            <v>-255071.62</v>
          </cell>
          <cell r="AC116">
            <v>0</v>
          </cell>
          <cell r="AD116">
            <v>141996346.18000001</v>
          </cell>
          <cell r="AE116">
            <v>0</v>
          </cell>
          <cell r="AF116">
            <v>2.82</v>
          </cell>
          <cell r="AG116">
            <v>0</v>
          </cell>
          <cell r="AH116">
            <v>12385704</v>
          </cell>
          <cell r="AI116">
            <v>0</v>
          </cell>
          <cell r="AJ116">
            <v>-2660476.59</v>
          </cell>
          <cell r="AK116">
            <v>0</v>
          </cell>
          <cell r="AL116">
            <v>-10</v>
          </cell>
          <cell r="AM116">
            <v>0</v>
          </cell>
          <cell r="AN116">
            <v>-266047.65899999999</v>
          </cell>
          <cell r="AO116">
            <v>0</v>
          </cell>
          <cell r="AP116">
            <v>151455525.93099999</v>
          </cell>
        </row>
        <row r="117">
          <cell r="A117" t="str">
            <v xml:space="preserve">314.00 0111         </v>
          </cell>
          <cell r="B117">
            <v>111</v>
          </cell>
          <cell r="C117" t="str">
            <v>ProdTrans</v>
          </cell>
          <cell r="D117" t="str">
            <v xml:space="preserve">314.00 0111         </v>
          </cell>
          <cell r="E117">
            <v>314</v>
          </cell>
          <cell r="F117" t="str">
            <v>Turbogenerator Units</v>
          </cell>
          <cell r="G117">
            <v>0</v>
          </cell>
          <cell r="H117">
            <v>76375657.129999995</v>
          </cell>
          <cell r="I117">
            <v>0</v>
          </cell>
          <cell r="J117">
            <v>-630187.02999999991</v>
          </cell>
          <cell r="K117">
            <v>0</v>
          </cell>
          <cell r="L117">
            <v>75745470.099999994</v>
          </cell>
          <cell r="M117">
            <v>0</v>
          </cell>
          <cell r="N117">
            <v>-653185.20000000019</v>
          </cell>
          <cell r="O117">
            <v>0</v>
          </cell>
          <cell r="P117">
            <v>75092284.899999991</v>
          </cell>
          <cell r="Q117">
            <v>0</v>
          </cell>
          <cell r="R117">
            <v>30448941</v>
          </cell>
          <cell r="S117">
            <v>0</v>
          </cell>
          <cell r="T117">
            <v>3.09</v>
          </cell>
          <cell r="U117">
            <v>0</v>
          </cell>
          <cell r="V117">
            <v>2350271</v>
          </cell>
          <cell r="W117">
            <v>0</v>
          </cell>
          <cell r="X117">
            <v>-630187.02999999991</v>
          </cell>
          <cell r="Y117">
            <v>0</v>
          </cell>
          <cell r="Z117">
            <v>-15</v>
          </cell>
          <cell r="AA117">
            <v>0</v>
          </cell>
          <cell r="AB117">
            <v>-94528.054499999998</v>
          </cell>
          <cell r="AC117">
            <v>0</v>
          </cell>
          <cell r="AD117">
            <v>32074496.9155</v>
          </cell>
          <cell r="AE117">
            <v>0</v>
          </cell>
          <cell r="AF117">
            <v>3.09</v>
          </cell>
          <cell r="AG117">
            <v>0</v>
          </cell>
          <cell r="AH117">
            <v>2330443</v>
          </cell>
          <cell r="AI117">
            <v>0</v>
          </cell>
          <cell r="AJ117">
            <v>-653185.20000000019</v>
          </cell>
          <cell r="AK117">
            <v>0</v>
          </cell>
          <cell r="AL117">
            <v>-15</v>
          </cell>
          <cell r="AM117">
            <v>0</v>
          </cell>
          <cell r="AN117">
            <v>-97977.780000000042</v>
          </cell>
          <cell r="AO117">
            <v>0</v>
          </cell>
          <cell r="AP117">
            <v>33653776.935499996</v>
          </cell>
        </row>
        <row r="118">
          <cell r="A118" t="str">
            <v xml:space="preserve">315.00 0111         </v>
          </cell>
          <cell r="B118">
            <v>111</v>
          </cell>
          <cell r="C118" t="str">
            <v>ProdTrans</v>
          </cell>
          <cell r="D118" t="str">
            <v xml:space="preserve">315.00 0111         </v>
          </cell>
          <cell r="E118">
            <v>315</v>
          </cell>
          <cell r="F118" t="str">
            <v>Accessory Electric Equipment</v>
          </cell>
          <cell r="G118">
            <v>0</v>
          </cell>
          <cell r="H118">
            <v>23006767.68</v>
          </cell>
          <cell r="I118">
            <v>0</v>
          </cell>
          <cell r="J118">
            <v>-81084.979999999967</v>
          </cell>
          <cell r="K118">
            <v>0</v>
          </cell>
          <cell r="L118">
            <v>22925682.699999999</v>
          </cell>
          <cell r="M118">
            <v>0</v>
          </cell>
          <cell r="N118">
            <v>-84667.79</v>
          </cell>
          <cell r="O118">
            <v>0</v>
          </cell>
          <cell r="P118">
            <v>22841014.91</v>
          </cell>
          <cell r="Q118">
            <v>0</v>
          </cell>
          <cell r="R118">
            <v>11920358</v>
          </cell>
          <cell r="S118">
            <v>0</v>
          </cell>
          <cell r="T118">
            <v>2.37</v>
          </cell>
          <cell r="U118">
            <v>0</v>
          </cell>
          <cell r="V118">
            <v>544300</v>
          </cell>
          <cell r="W118">
            <v>0</v>
          </cell>
          <cell r="X118">
            <v>-81084.979999999967</v>
          </cell>
          <cell r="Y118">
            <v>0</v>
          </cell>
          <cell r="Z118">
            <v>-10</v>
          </cell>
          <cell r="AA118">
            <v>0</v>
          </cell>
          <cell r="AB118">
            <v>-8108.4979999999969</v>
          </cell>
          <cell r="AC118">
            <v>0</v>
          </cell>
          <cell r="AD118">
            <v>12375464.522</v>
          </cell>
          <cell r="AE118">
            <v>0</v>
          </cell>
          <cell r="AF118">
            <v>2.37</v>
          </cell>
          <cell r="AG118">
            <v>0</v>
          </cell>
          <cell r="AH118">
            <v>542335</v>
          </cell>
          <cell r="AI118">
            <v>0</v>
          </cell>
          <cell r="AJ118">
            <v>-84667.79</v>
          </cell>
          <cell r="AK118">
            <v>0</v>
          </cell>
          <cell r="AL118">
            <v>-10</v>
          </cell>
          <cell r="AM118">
            <v>0</v>
          </cell>
          <cell r="AN118">
            <v>-8466.7789999999986</v>
          </cell>
          <cell r="AO118">
            <v>0</v>
          </cell>
          <cell r="AP118">
            <v>12824664.953000002</v>
          </cell>
        </row>
        <row r="119">
          <cell r="A119" t="str">
            <v xml:space="preserve">316.00 0111         </v>
          </cell>
          <cell r="B119">
            <v>111</v>
          </cell>
          <cell r="C119" t="str">
            <v>ProdTrans</v>
          </cell>
          <cell r="D119" t="str">
            <v xml:space="preserve">316.00 0111         </v>
          </cell>
          <cell r="E119">
            <v>316</v>
          </cell>
          <cell r="F119" t="str">
            <v>Miscellaneous Power Plant Equipment</v>
          </cell>
          <cell r="G119">
            <v>0</v>
          </cell>
          <cell r="H119">
            <v>2011397.3</v>
          </cell>
          <cell r="I119">
            <v>0</v>
          </cell>
          <cell r="J119">
            <v>-35165.389999999992</v>
          </cell>
          <cell r="K119">
            <v>0</v>
          </cell>
          <cell r="L119">
            <v>1976231.9100000001</v>
          </cell>
          <cell r="M119">
            <v>0</v>
          </cell>
          <cell r="N119">
            <v>-35165.389999999992</v>
          </cell>
          <cell r="O119">
            <v>0</v>
          </cell>
          <cell r="P119">
            <v>1941066.5200000003</v>
          </cell>
          <cell r="Q119">
            <v>0</v>
          </cell>
          <cell r="R119">
            <v>640479</v>
          </cell>
          <cell r="S119">
            <v>0</v>
          </cell>
          <cell r="T119">
            <v>2.75</v>
          </cell>
          <cell r="U119">
            <v>0</v>
          </cell>
          <cell r="V119">
            <v>54830</v>
          </cell>
          <cell r="W119">
            <v>0</v>
          </cell>
          <cell r="X119">
            <v>-35165.389999999992</v>
          </cell>
          <cell r="Y119">
            <v>0</v>
          </cell>
          <cell r="Z119">
            <v>-10</v>
          </cell>
          <cell r="AA119">
            <v>0</v>
          </cell>
          <cell r="AB119">
            <v>-3516.5389999999989</v>
          </cell>
          <cell r="AC119">
            <v>0</v>
          </cell>
          <cell r="AD119">
            <v>656627.071</v>
          </cell>
          <cell r="AE119">
            <v>0</v>
          </cell>
          <cell r="AF119">
            <v>2.75</v>
          </cell>
          <cell r="AG119">
            <v>0</v>
          </cell>
          <cell r="AH119">
            <v>53863</v>
          </cell>
          <cell r="AI119">
            <v>0</v>
          </cell>
          <cell r="AJ119">
            <v>-35165.389999999992</v>
          </cell>
          <cell r="AK119">
            <v>0</v>
          </cell>
          <cell r="AL119">
            <v>-10</v>
          </cell>
          <cell r="AM119">
            <v>0</v>
          </cell>
          <cell r="AN119">
            <v>-3516.5389999999989</v>
          </cell>
          <cell r="AO119">
            <v>0</v>
          </cell>
          <cell r="AP119">
            <v>671808.14199999999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TOTAL NAUGHTON</v>
          </cell>
          <cell r="G120">
            <v>0</v>
          </cell>
          <cell r="H120">
            <v>614898389.86999989</v>
          </cell>
          <cell r="I120">
            <v>0</v>
          </cell>
          <cell r="J120">
            <v>-3478981.49</v>
          </cell>
          <cell r="K120">
            <v>0</v>
          </cell>
          <cell r="L120">
            <v>611419408.38</v>
          </cell>
          <cell r="M120">
            <v>0</v>
          </cell>
          <cell r="N120">
            <v>-3621051.0700000003</v>
          </cell>
          <cell r="O120">
            <v>0</v>
          </cell>
          <cell r="P120">
            <v>607798357.30999994</v>
          </cell>
          <cell r="Q120">
            <v>0</v>
          </cell>
          <cell r="R120">
            <v>212201493</v>
          </cell>
          <cell r="S120">
            <v>0</v>
          </cell>
          <cell r="T120">
            <v>0</v>
          </cell>
          <cell r="U120">
            <v>0</v>
          </cell>
          <cell r="V120">
            <v>17257901</v>
          </cell>
          <cell r="W120">
            <v>0</v>
          </cell>
          <cell r="X120">
            <v>-3478981.49</v>
          </cell>
          <cell r="Y120">
            <v>0</v>
          </cell>
          <cell r="Z120">
            <v>0</v>
          </cell>
          <cell r="AA120">
            <v>0</v>
          </cell>
          <cell r="AB120">
            <v>-415773.07849999995</v>
          </cell>
          <cell r="AC120">
            <v>0</v>
          </cell>
          <cell r="AD120">
            <v>225564639.43150005</v>
          </cell>
          <cell r="AE120">
            <v>0</v>
          </cell>
          <cell r="AF120">
            <v>0</v>
          </cell>
          <cell r="AG120">
            <v>0</v>
          </cell>
          <cell r="AH120">
            <v>17156805</v>
          </cell>
          <cell r="AI120">
            <v>0</v>
          </cell>
          <cell r="AJ120">
            <v>-3621051.0700000003</v>
          </cell>
          <cell r="AK120">
            <v>0</v>
          </cell>
          <cell r="AL120">
            <v>0</v>
          </cell>
          <cell r="AM120">
            <v>0</v>
          </cell>
          <cell r="AN120">
            <v>-432275.58699999994</v>
          </cell>
          <cell r="AO120">
            <v>0</v>
          </cell>
          <cell r="AP120">
            <v>238668117.77449998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WYODAK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123" t="str">
            <v xml:space="preserve">310.20 0112         </v>
          </cell>
          <cell r="B123">
            <v>112</v>
          </cell>
          <cell r="C123" t="str">
            <v>ProdTrans</v>
          </cell>
          <cell r="D123" t="str">
            <v xml:space="preserve">310.20 0112         </v>
          </cell>
          <cell r="E123">
            <v>310.2</v>
          </cell>
          <cell r="F123" t="str">
            <v>Land Rights</v>
          </cell>
          <cell r="G123">
            <v>0</v>
          </cell>
          <cell r="H123">
            <v>164796.79999999999</v>
          </cell>
          <cell r="I123">
            <v>0</v>
          </cell>
          <cell r="J123">
            <v>0</v>
          </cell>
          <cell r="K123">
            <v>0</v>
          </cell>
          <cell r="L123">
            <v>164796.79999999999</v>
          </cell>
          <cell r="M123">
            <v>0</v>
          </cell>
          <cell r="N123">
            <v>0</v>
          </cell>
          <cell r="O123">
            <v>0</v>
          </cell>
          <cell r="P123">
            <v>164796.79999999999</v>
          </cell>
          <cell r="Q123">
            <v>0</v>
          </cell>
          <cell r="R123">
            <v>87054</v>
          </cell>
          <cell r="S123">
            <v>0</v>
          </cell>
          <cell r="T123">
            <v>1.42</v>
          </cell>
          <cell r="U123">
            <v>0</v>
          </cell>
          <cell r="V123">
            <v>2340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89394</v>
          </cell>
          <cell r="AE123">
            <v>0</v>
          </cell>
          <cell r="AF123">
            <v>1.42</v>
          </cell>
          <cell r="AG123">
            <v>0</v>
          </cell>
          <cell r="AH123">
            <v>2340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91734</v>
          </cell>
        </row>
        <row r="124">
          <cell r="A124" t="str">
            <v xml:space="preserve">311.00 0112         </v>
          </cell>
          <cell r="B124">
            <v>112</v>
          </cell>
          <cell r="C124" t="str">
            <v>ProdTrans</v>
          </cell>
          <cell r="D124" t="str">
            <v xml:space="preserve">311.00 0112         </v>
          </cell>
          <cell r="E124">
            <v>311</v>
          </cell>
          <cell r="F124" t="str">
            <v>Structures and Improvements</v>
          </cell>
          <cell r="G124">
            <v>0</v>
          </cell>
          <cell r="H124">
            <v>51317577.18</v>
          </cell>
          <cell r="I124">
            <v>0</v>
          </cell>
          <cell r="J124">
            <v>-156684.96999999997</v>
          </cell>
          <cell r="K124">
            <v>0</v>
          </cell>
          <cell r="L124">
            <v>51160892.210000001</v>
          </cell>
          <cell r="M124">
            <v>0</v>
          </cell>
          <cell r="N124">
            <v>-161398.66000000003</v>
          </cell>
          <cell r="O124">
            <v>0</v>
          </cell>
          <cell r="P124">
            <v>50999493.550000004</v>
          </cell>
          <cell r="Q124">
            <v>0</v>
          </cell>
          <cell r="R124">
            <v>26663441</v>
          </cell>
          <cell r="S124">
            <v>0</v>
          </cell>
          <cell r="T124">
            <v>1.51</v>
          </cell>
          <cell r="U124">
            <v>0</v>
          </cell>
          <cell r="V124">
            <v>773712</v>
          </cell>
          <cell r="W124">
            <v>0</v>
          </cell>
          <cell r="X124">
            <v>-156684.96999999997</v>
          </cell>
          <cell r="Y124">
            <v>0</v>
          </cell>
          <cell r="Z124">
            <v>-30</v>
          </cell>
          <cell r="AA124">
            <v>0</v>
          </cell>
          <cell r="AB124">
            <v>-47005.490999999995</v>
          </cell>
          <cell r="AC124">
            <v>0</v>
          </cell>
          <cell r="AD124">
            <v>27233462.539000001</v>
          </cell>
          <cell r="AE124">
            <v>0</v>
          </cell>
          <cell r="AF124">
            <v>1.51</v>
          </cell>
          <cell r="AG124">
            <v>0</v>
          </cell>
          <cell r="AH124">
            <v>771311</v>
          </cell>
          <cell r="AI124">
            <v>0</v>
          </cell>
          <cell r="AJ124">
            <v>-161398.66000000003</v>
          </cell>
          <cell r="AK124">
            <v>0</v>
          </cell>
          <cell r="AL124">
            <v>-30</v>
          </cell>
          <cell r="AM124">
            <v>0</v>
          </cell>
          <cell r="AN124">
            <v>-48419.598000000005</v>
          </cell>
          <cell r="AO124">
            <v>0</v>
          </cell>
          <cell r="AP124">
            <v>27794955.280999999</v>
          </cell>
        </row>
        <row r="125">
          <cell r="A125" t="str">
            <v xml:space="preserve">312.00 0112         </v>
          </cell>
          <cell r="B125">
            <v>112</v>
          </cell>
          <cell r="C125" t="str">
            <v>ProdTrans</v>
          </cell>
          <cell r="D125" t="str">
            <v xml:space="preserve">312.00 0112         </v>
          </cell>
          <cell r="E125">
            <v>312</v>
          </cell>
          <cell r="F125" t="str">
            <v>Boiler Plant Equipment</v>
          </cell>
          <cell r="G125">
            <v>0</v>
          </cell>
          <cell r="H125">
            <v>300866077.38</v>
          </cell>
          <cell r="I125">
            <v>0</v>
          </cell>
          <cell r="J125">
            <v>-2117535.21</v>
          </cell>
          <cell r="K125">
            <v>0</v>
          </cell>
          <cell r="L125">
            <v>298748542.17000002</v>
          </cell>
          <cell r="M125">
            <v>0</v>
          </cell>
          <cell r="N125">
            <v>-2189198.8999999994</v>
          </cell>
          <cell r="O125">
            <v>0</v>
          </cell>
          <cell r="P125">
            <v>296559343.27000004</v>
          </cell>
          <cell r="Q125">
            <v>0</v>
          </cell>
          <cell r="R125">
            <v>85481727</v>
          </cell>
          <cell r="S125">
            <v>0</v>
          </cell>
          <cell r="T125">
            <v>1.79</v>
          </cell>
          <cell r="U125">
            <v>0</v>
          </cell>
          <cell r="V125">
            <v>5366551</v>
          </cell>
          <cell r="W125">
            <v>0</v>
          </cell>
          <cell r="X125">
            <v>-2117535.21</v>
          </cell>
          <cell r="Y125">
            <v>0</v>
          </cell>
          <cell r="Z125">
            <v>-10</v>
          </cell>
          <cell r="AA125">
            <v>0</v>
          </cell>
          <cell r="AB125">
            <v>-211753.52100000001</v>
          </cell>
          <cell r="AC125">
            <v>0</v>
          </cell>
          <cell r="AD125">
            <v>88518989.269000009</v>
          </cell>
          <cell r="AE125">
            <v>0</v>
          </cell>
          <cell r="AF125">
            <v>1.79</v>
          </cell>
          <cell r="AG125">
            <v>0</v>
          </cell>
          <cell r="AH125">
            <v>5328006</v>
          </cell>
          <cell r="AI125">
            <v>0</v>
          </cell>
          <cell r="AJ125">
            <v>-2189198.8999999994</v>
          </cell>
          <cell r="AK125">
            <v>0</v>
          </cell>
          <cell r="AL125">
            <v>-10</v>
          </cell>
          <cell r="AM125">
            <v>0</v>
          </cell>
          <cell r="AN125">
            <v>-218919.88999999993</v>
          </cell>
          <cell r="AO125">
            <v>0</v>
          </cell>
          <cell r="AP125">
            <v>91438876.479000002</v>
          </cell>
        </row>
        <row r="126">
          <cell r="A126" t="str">
            <v xml:space="preserve">314.00 0112         </v>
          </cell>
          <cell r="B126">
            <v>112</v>
          </cell>
          <cell r="C126" t="str">
            <v>ProdTrans</v>
          </cell>
          <cell r="D126" t="str">
            <v xml:space="preserve">314.00 0112         </v>
          </cell>
          <cell r="E126">
            <v>314</v>
          </cell>
          <cell r="F126" t="str">
            <v>Turbogenerator Units</v>
          </cell>
          <cell r="G126">
            <v>0</v>
          </cell>
          <cell r="H126">
            <v>64048524.350000001</v>
          </cell>
          <cell r="I126">
            <v>0</v>
          </cell>
          <cell r="J126">
            <v>-615894.2799999998</v>
          </cell>
          <cell r="K126">
            <v>0</v>
          </cell>
          <cell r="L126">
            <v>63432630.07</v>
          </cell>
          <cell r="M126">
            <v>0</v>
          </cell>
          <cell r="N126">
            <v>-626754.91000000015</v>
          </cell>
          <cell r="O126">
            <v>0</v>
          </cell>
          <cell r="P126">
            <v>62805875.159999996</v>
          </cell>
          <cell r="Q126">
            <v>0</v>
          </cell>
          <cell r="R126">
            <v>20811502</v>
          </cell>
          <cell r="S126">
            <v>0</v>
          </cell>
          <cell r="T126">
            <v>1.82</v>
          </cell>
          <cell r="U126">
            <v>0</v>
          </cell>
          <cell r="V126">
            <v>1160079</v>
          </cell>
          <cell r="W126">
            <v>0</v>
          </cell>
          <cell r="X126">
            <v>-615894.2799999998</v>
          </cell>
          <cell r="Y126">
            <v>0</v>
          </cell>
          <cell r="Z126">
            <v>-15</v>
          </cell>
          <cell r="AA126">
            <v>0</v>
          </cell>
          <cell r="AB126">
            <v>-92384.141999999978</v>
          </cell>
          <cell r="AC126">
            <v>0</v>
          </cell>
          <cell r="AD126">
            <v>21263302.577999998</v>
          </cell>
          <cell r="AE126">
            <v>0</v>
          </cell>
          <cell r="AF126">
            <v>1.82</v>
          </cell>
          <cell r="AG126">
            <v>0</v>
          </cell>
          <cell r="AH126">
            <v>1148770</v>
          </cell>
          <cell r="AI126">
            <v>0</v>
          </cell>
          <cell r="AJ126">
            <v>-626754.91000000015</v>
          </cell>
          <cell r="AK126">
            <v>0</v>
          </cell>
          <cell r="AL126">
            <v>-15</v>
          </cell>
          <cell r="AM126">
            <v>0</v>
          </cell>
          <cell r="AN126">
            <v>-94013.236500000028</v>
          </cell>
          <cell r="AO126">
            <v>0</v>
          </cell>
          <cell r="AP126">
            <v>21691304.431499999</v>
          </cell>
        </row>
        <row r="127">
          <cell r="A127" t="str">
            <v xml:space="preserve">315.00 0112         </v>
          </cell>
          <cell r="B127">
            <v>112</v>
          </cell>
          <cell r="C127" t="str">
            <v>ProdTrans</v>
          </cell>
          <cell r="D127" t="str">
            <v xml:space="preserve">315.00 0112         </v>
          </cell>
          <cell r="E127">
            <v>315</v>
          </cell>
          <cell r="F127" t="str">
            <v>Accessory Electric Equipment</v>
          </cell>
          <cell r="G127">
            <v>0</v>
          </cell>
          <cell r="H127">
            <v>28129327.460000001</v>
          </cell>
          <cell r="I127">
            <v>0</v>
          </cell>
          <cell r="J127">
            <v>-86824.890000000014</v>
          </cell>
          <cell r="K127">
            <v>0</v>
          </cell>
          <cell r="L127">
            <v>28042502.57</v>
          </cell>
          <cell r="M127">
            <v>0</v>
          </cell>
          <cell r="N127">
            <v>-91273.970000000016</v>
          </cell>
          <cell r="O127">
            <v>0</v>
          </cell>
          <cell r="P127">
            <v>27951228.600000001</v>
          </cell>
          <cell r="Q127">
            <v>0</v>
          </cell>
          <cell r="R127">
            <v>11407068</v>
          </cell>
          <cell r="S127">
            <v>0</v>
          </cell>
          <cell r="T127">
            <v>1.43</v>
          </cell>
          <cell r="U127">
            <v>0</v>
          </cell>
          <cell r="V127">
            <v>401629</v>
          </cell>
          <cell r="W127">
            <v>0</v>
          </cell>
          <cell r="X127">
            <v>-86824.890000000014</v>
          </cell>
          <cell r="Y127">
            <v>0</v>
          </cell>
          <cell r="Z127">
            <v>-10</v>
          </cell>
          <cell r="AA127">
            <v>0</v>
          </cell>
          <cell r="AB127">
            <v>-8682.4890000000014</v>
          </cell>
          <cell r="AC127">
            <v>0</v>
          </cell>
          <cell r="AD127">
            <v>11713189.620999999</v>
          </cell>
          <cell r="AE127">
            <v>0</v>
          </cell>
          <cell r="AF127">
            <v>1.43</v>
          </cell>
          <cell r="AG127">
            <v>0</v>
          </cell>
          <cell r="AH127">
            <v>400355</v>
          </cell>
          <cell r="AI127">
            <v>0</v>
          </cell>
          <cell r="AJ127">
            <v>-91273.970000000016</v>
          </cell>
          <cell r="AK127">
            <v>0</v>
          </cell>
          <cell r="AL127">
            <v>-10</v>
          </cell>
          <cell r="AM127">
            <v>0</v>
          </cell>
          <cell r="AN127">
            <v>-9127.3970000000027</v>
          </cell>
          <cell r="AO127">
            <v>0</v>
          </cell>
          <cell r="AP127">
            <v>12013143.253999999</v>
          </cell>
        </row>
        <row r="128">
          <cell r="A128" t="str">
            <v xml:space="preserve">316.00 0112         </v>
          </cell>
          <cell r="B128">
            <v>112</v>
          </cell>
          <cell r="C128" t="str">
            <v>ProdTrans</v>
          </cell>
          <cell r="D128" t="str">
            <v xml:space="preserve">316.00 0112         </v>
          </cell>
          <cell r="E128">
            <v>316</v>
          </cell>
          <cell r="F128" t="str">
            <v>Miscellaneous Power Plant Equipment</v>
          </cell>
          <cell r="G128">
            <v>0</v>
          </cell>
          <cell r="H128">
            <v>1231113.42</v>
          </cell>
          <cell r="I128">
            <v>0</v>
          </cell>
          <cell r="J128">
            <v>-17710.97</v>
          </cell>
          <cell r="K128">
            <v>0</v>
          </cell>
          <cell r="L128">
            <v>1213402.45</v>
          </cell>
          <cell r="M128">
            <v>0</v>
          </cell>
          <cell r="N128">
            <v>-17710.97</v>
          </cell>
          <cell r="O128">
            <v>0</v>
          </cell>
          <cell r="P128">
            <v>1195691.48</v>
          </cell>
          <cell r="Q128">
            <v>0</v>
          </cell>
          <cell r="R128">
            <v>208893</v>
          </cell>
          <cell r="S128">
            <v>0</v>
          </cell>
          <cell r="T128">
            <v>2.63</v>
          </cell>
          <cell r="U128">
            <v>0</v>
          </cell>
          <cell r="V128">
            <v>32145</v>
          </cell>
          <cell r="W128">
            <v>0</v>
          </cell>
          <cell r="X128">
            <v>-17710.97</v>
          </cell>
          <cell r="Y128">
            <v>0</v>
          </cell>
          <cell r="Z128">
            <v>-10</v>
          </cell>
          <cell r="AA128">
            <v>0</v>
          </cell>
          <cell r="AB128">
            <v>-1771.0970000000002</v>
          </cell>
          <cell r="AC128">
            <v>0</v>
          </cell>
          <cell r="AD128">
            <v>221555.93299999999</v>
          </cell>
          <cell r="AE128">
            <v>0</v>
          </cell>
          <cell r="AF128">
            <v>2.63</v>
          </cell>
          <cell r="AG128">
            <v>0</v>
          </cell>
          <cell r="AH128">
            <v>31680</v>
          </cell>
          <cell r="AI128">
            <v>0</v>
          </cell>
          <cell r="AJ128">
            <v>-17710.97</v>
          </cell>
          <cell r="AK128">
            <v>0</v>
          </cell>
          <cell r="AL128">
            <v>-10</v>
          </cell>
          <cell r="AM128">
            <v>0</v>
          </cell>
          <cell r="AN128">
            <v>-1771.0970000000002</v>
          </cell>
          <cell r="AO128">
            <v>0</v>
          </cell>
          <cell r="AP128">
            <v>233753.86599999998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 t="str">
            <v>TOTAL WYODAK</v>
          </cell>
          <cell r="G129">
            <v>0</v>
          </cell>
          <cell r="H129">
            <v>445757416.59000003</v>
          </cell>
          <cell r="I129">
            <v>0</v>
          </cell>
          <cell r="J129">
            <v>-2994650.32</v>
          </cell>
          <cell r="K129">
            <v>0</v>
          </cell>
          <cell r="L129">
            <v>442762766.26999998</v>
          </cell>
          <cell r="M129">
            <v>0</v>
          </cell>
          <cell r="N129">
            <v>-3086337.41</v>
          </cell>
          <cell r="O129">
            <v>0</v>
          </cell>
          <cell r="P129">
            <v>439676428.86000013</v>
          </cell>
          <cell r="Q129">
            <v>0</v>
          </cell>
          <cell r="R129">
            <v>144659685</v>
          </cell>
          <cell r="S129">
            <v>0</v>
          </cell>
          <cell r="T129">
            <v>0</v>
          </cell>
          <cell r="U129">
            <v>0</v>
          </cell>
          <cell r="V129">
            <v>7736456</v>
          </cell>
          <cell r="W129">
            <v>0</v>
          </cell>
          <cell r="X129">
            <v>-2994650.32</v>
          </cell>
          <cell r="Y129">
            <v>0</v>
          </cell>
          <cell r="Z129">
            <v>0</v>
          </cell>
          <cell r="AA129">
            <v>0</v>
          </cell>
          <cell r="AB129">
            <v>-361596.74</v>
          </cell>
          <cell r="AC129">
            <v>0</v>
          </cell>
          <cell r="AD129">
            <v>149039893.94</v>
          </cell>
          <cell r="AE129">
            <v>0</v>
          </cell>
          <cell r="AF129">
            <v>0</v>
          </cell>
          <cell r="AG129">
            <v>0</v>
          </cell>
          <cell r="AH129">
            <v>7682462</v>
          </cell>
          <cell r="AI129">
            <v>0</v>
          </cell>
          <cell r="AJ129">
            <v>-3086337.41</v>
          </cell>
          <cell r="AK129">
            <v>0</v>
          </cell>
          <cell r="AL129">
            <v>0</v>
          </cell>
          <cell r="AM129">
            <v>0</v>
          </cell>
          <cell r="AN129">
            <v>-372251.21850000002</v>
          </cell>
          <cell r="AO129">
            <v>0</v>
          </cell>
          <cell r="AP129">
            <v>153263767.31150001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 t="str">
            <v>TOTAL DEPRECIABLE STEAM PRODUCTION PLANT</v>
          </cell>
          <cell r="G131">
            <v>0</v>
          </cell>
          <cell r="H131">
            <v>6274413604.2299995</v>
          </cell>
          <cell r="I131">
            <v>0</v>
          </cell>
          <cell r="J131">
            <v>-41152696.74000001</v>
          </cell>
          <cell r="K131">
            <v>0</v>
          </cell>
          <cell r="L131">
            <v>6233260907.4899979</v>
          </cell>
          <cell r="M131">
            <v>0</v>
          </cell>
          <cell r="N131">
            <v>-42569201.579999983</v>
          </cell>
          <cell r="O131">
            <v>0</v>
          </cell>
          <cell r="P131">
            <v>6190691705.9100018</v>
          </cell>
          <cell r="Q131">
            <v>0</v>
          </cell>
          <cell r="R131">
            <v>2420929797</v>
          </cell>
          <cell r="S131">
            <v>0</v>
          </cell>
          <cell r="T131">
            <v>0</v>
          </cell>
          <cell r="U131">
            <v>0</v>
          </cell>
          <cell r="V131">
            <v>137076051</v>
          </cell>
          <cell r="W131">
            <v>0</v>
          </cell>
          <cell r="X131">
            <v>-41152696.74000001</v>
          </cell>
          <cell r="Y131">
            <v>0</v>
          </cell>
          <cell r="Z131">
            <v>0</v>
          </cell>
          <cell r="AA131">
            <v>0</v>
          </cell>
          <cell r="AB131">
            <v>-5057150.0830000006</v>
          </cell>
          <cell r="AC131">
            <v>0</v>
          </cell>
          <cell r="AD131">
            <v>2511796001.177</v>
          </cell>
          <cell r="AE131">
            <v>0</v>
          </cell>
          <cell r="AF131">
            <v>0</v>
          </cell>
          <cell r="AG131">
            <v>0</v>
          </cell>
          <cell r="AH131">
            <v>136166081</v>
          </cell>
          <cell r="AI131">
            <v>0</v>
          </cell>
          <cell r="AJ131">
            <v>-42569201.579999983</v>
          </cell>
          <cell r="AK131">
            <v>0</v>
          </cell>
          <cell r="AL131">
            <v>0</v>
          </cell>
          <cell r="AM131">
            <v>0</v>
          </cell>
          <cell r="AN131">
            <v>-5228588.4354999997</v>
          </cell>
          <cell r="AO131">
            <v>0</v>
          </cell>
          <cell r="AP131">
            <v>2600164292.1615009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310.3</v>
          </cell>
          <cell r="F133" t="str">
            <v>Water Rights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</row>
        <row r="134">
          <cell r="A134" t="str">
            <v xml:space="preserve">310.30 0101         </v>
          </cell>
          <cell r="B134">
            <v>101</v>
          </cell>
          <cell r="C134" t="str">
            <v>ProdTrans</v>
          </cell>
          <cell r="D134" t="str">
            <v xml:space="preserve">310.30 0101         </v>
          </cell>
          <cell r="E134">
            <v>310.3</v>
          </cell>
          <cell r="F134" t="str">
            <v>Carbon</v>
          </cell>
          <cell r="G134">
            <v>0</v>
          </cell>
          <cell r="H134">
            <v>865460.63</v>
          </cell>
          <cell r="I134">
            <v>0</v>
          </cell>
          <cell r="J134">
            <v>0</v>
          </cell>
          <cell r="K134">
            <v>0</v>
          </cell>
          <cell r="L134">
            <v>865460.63</v>
          </cell>
          <cell r="M134">
            <v>0</v>
          </cell>
          <cell r="N134">
            <v>0</v>
          </cell>
          <cell r="O134">
            <v>0</v>
          </cell>
          <cell r="P134">
            <v>865460.63</v>
          </cell>
          <cell r="Q134">
            <v>0</v>
          </cell>
          <cell r="R134">
            <v>683010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683010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683010</v>
          </cell>
        </row>
        <row r="135">
          <cell r="A135" t="str">
            <v xml:space="preserve">310.30 0105         </v>
          </cell>
          <cell r="B135">
            <v>105</v>
          </cell>
          <cell r="C135" t="str">
            <v>ProdTrans</v>
          </cell>
          <cell r="D135" t="str">
            <v xml:space="preserve">310.30 0105         </v>
          </cell>
          <cell r="E135">
            <v>310.3</v>
          </cell>
          <cell r="F135" t="str">
            <v>Dave Johnston</v>
          </cell>
          <cell r="G135">
            <v>0</v>
          </cell>
          <cell r="H135">
            <v>9700996.6099999994</v>
          </cell>
          <cell r="I135">
            <v>0</v>
          </cell>
          <cell r="J135">
            <v>0</v>
          </cell>
          <cell r="K135">
            <v>0</v>
          </cell>
          <cell r="L135">
            <v>9700996.6099999994</v>
          </cell>
          <cell r="M135">
            <v>0</v>
          </cell>
          <cell r="N135">
            <v>0</v>
          </cell>
          <cell r="O135">
            <v>0</v>
          </cell>
          <cell r="P135">
            <v>9700996.6099999994</v>
          </cell>
          <cell r="Q135">
            <v>0</v>
          </cell>
          <cell r="R135">
            <v>2534227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2534227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2534227</v>
          </cell>
        </row>
        <row r="136">
          <cell r="A136" t="str">
            <v xml:space="preserve">310.30 0106         </v>
          </cell>
          <cell r="B136">
            <v>106</v>
          </cell>
          <cell r="C136" t="str">
            <v>ProdTrans</v>
          </cell>
          <cell r="D136" t="str">
            <v xml:space="preserve">310.30 0106         </v>
          </cell>
          <cell r="E136">
            <v>310.3</v>
          </cell>
          <cell r="F136" t="str">
            <v>Gadsby</v>
          </cell>
          <cell r="G136">
            <v>0</v>
          </cell>
          <cell r="H136">
            <v>8138.01</v>
          </cell>
          <cell r="I136">
            <v>0</v>
          </cell>
          <cell r="J136">
            <v>0</v>
          </cell>
          <cell r="K136">
            <v>0</v>
          </cell>
          <cell r="L136">
            <v>8138.01</v>
          </cell>
          <cell r="M136">
            <v>0</v>
          </cell>
          <cell r="N136">
            <v>0</v>
          </cell>
          <cell r="O136">
            <v>0</v>
          </cell>
          <cell r="P136">
            <v>8138.01</v>
          </cell>
          <cell r="Q136">
            <v>0</v>
          </cell>
          <cell r="R136">
            <v>12995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12995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12995</v>
          </cell>
        </row>
        <row r="137">
          <cell r="A137" t="str">
            <v xml:space="preserve">310.30 0108         </v>
          </cell>
          <cell r="B137">
            <v>108</v>
          </cell>
          <cell r="C137" t="str">
            <v>ProdTrans</v>
          </cell>
          <cell r="D137" t="str">
            <v xml:space="preserve">310.30 0108         </v>
          </cell>
          <cell r="E137">
            <v>310.3</v>
          </cell>
          <cell r="F137" t="str">
            <v>Hunter</v>
          </cell>
          <cell r="G137">
            <v>0</v>
          </cell>
          <cell r="H137">
            <v>24271831.300000001</v>
          </cell>
          <cell r="I137">
            <v>0</v>
          </cell>
          <cell r="J137">
            <v>0</v>
          </cell>
          <cell r="K137">
            <v>0</v>
          </cell>
          <cell r="L137">
            <v>24271831.300000001</v>
          </cell>
          <cell r="M137">
            <v>0</v>
          </cell>
          <cell r="N137">
            <v>0</v>
          </cell>
          <cell r="O137">
            <v>0</v>
          </cell>
          <cell r="P137">
            <v>24271831.300000001</v>
          </cell>
          <cell r="Q137">
            <v>0</v>
          </cell>
          <cell r="R137">
            <v>10839179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10839179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10839179</v>
          </cell>
        </row>
        <row r="138">
          <cell r="A138" t="str">
            <v xml:space="preserve">310.30 0109         </v>
          </cell>
          <cell r="B138">
            <v>109</v>
          </cell>
          <cell r="C138" t="str">
            <v>ProdTrans</v>
          </cell>
          <cell r="D138" t="str">
            <v xml:space="preserve">310.30 0109         </v>
          </cell>
          <cell r="E138">
            <v>310.3</v>
          </cell>
          <cell r="F138" t="str">
            <v>Huntington</v>
          </cell>
          <cell r="G138">
            <v>0</v>
          </cell>
          <cell r="H138">
            <v>1471639</v>
          </cell>
          <cell r="I138">
            <v>0</v>
          </cell>
          <cell r="J138">
            <v>0</v>
          </cell>
          <cell r="K138">
            <v>0</v>
          </cell>
          <cell r="L138">
            <v>1471639</v>
          </cell>
          <cell r="M138">
            <v>0</v>
          </cell>
          <cell r="N138">
            <v>0</v>
          </cell>
          <cell r="O138">
            <v>0</v>
          </cell>
          <cell r="P138">
            <v>1471639</v>
          </cell>
          <cell r="Q138">
            <v>0</v>
          </cell>
          <cell r="R138">
            <v>981841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981841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981841</v>
          </cell>
        </row>
        <row r="139">
          <cell r="A139" t="str">
            <v xml:space="preserve">310.30 0110         </v>
          </cell>
          <cell r="B139">
            <v>110</v>
          </cell>
          <cell r="C139" t="str">
            <v>ProdTrans</v>
          </cell>
          <cell r="D139" t="str">
            <v xml:space="preserve">310.30 0110         </v>
          </cell>
          <cell r="E139">
            <v>310.3</v>
          </cell>
          <cell r="F139" t="str">
            <v>JimBridger</v>
          </cell>
          <cell r="G139">
            <v>0</v>
          </cell>
          <cell r="H139">
            <v>171270</v>
          </cell>
          <cell r="I139">
            <v>0</v>
          </cell>
          <cell r="J139">
            <v>0</v>
          </cell>
          <cell r="K139">
            <v>0</v>
          </cell>
          <cell r="L139">
            <v>171270</v>
          </cell>
          <cell r="M139">
            <v>0</v>
          </cell>
          <cell r="N139">
            <v>0</v>
          </cell>
          <cell r="O139">
            <v>0</v>
          </cell>
          <cell r="P139">
            <v>171270</v>
          </cell>
          <cell r="Q139">
            <v>0</v>
          </cell>
          <cell r="R139">
            <v>96463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96463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96463</v>
          </cell>
        </row>
        <row r="140">
          <cell r="A140" t="str">
            <v xml:space="preserve">310.30 0111         </v>
          </cell>
          <cell r="B140">
            <v>111</v>
          </cell>
          <cell r="C140" t="str">
            <v>ProdTrans</v>
          </cell>
          <cell r="D140" t="str">
            <v xml:space="preserve">310.30 0111         </v>
          </cell>
          <cell r="E140">
            <v>310.3</v>
          </cell>
          <cell r="F140" t="str">
            <v>Naughton</v>
          </cell>
          <cell r="G140">
            <v>0</v>
          </cell>
          <cell r="H140">
            <v>690.97</v>
          </cell>
          <cell r="I140">
            <v>0</v>
          </cell>
          <cell r="J140">
            <v>0</v>
          </cell>
          <cell r="K140">
            <v>0</v>
          </cell>
          <cell r="L140">
            <v>690.97</v>
          </cell>
          <cell r="M140">
            <v>0</v>
          </cell>
          <cell r="N140">
            <v>0</v>
          </cell>
          <cell r="O140">
            <v>0</v>
          </cell>
          <cell r="P140">
            <v>690.97</v>
          </cell>
          <cell r="Q140">
            <v>0</v>
          </cell>
          <cell r="R140">
            <v>631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631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631</v>
          </cell>
        </row>
        <row r="141">
          <cell r="A141" t="str">
            <v xml:space="preserve">310.30 0112         </v>
          </cell>
          <cell r="B141">
            <v>112</v>
          </cell>
          <cell r="C141" t="str">
            <v>ProdTrans</v>
          </cell>
          <cell r="D141" t="str">
            <v xml:space="preserve">310.30 0112         </v>
          </cell>
          <cell r="E141">
            <v>310.3</v>
          </cell>
          <cell r="F141" t="str">
            <v>Wyodak</v>
          </cell>
          <cell r="G141">
            <v>0</v>
          </cell>
          <cell r="H141">
            <v>13496.8</v>
          </cell>
          <cell r="I141">
            <v>0</v>
          </cell>
          <cell r="J141">
            <v>0</v>
          </cell>
          <cell r="K141">
            <v>0</v>
          </cell>
          <cell r="L141">
            <v>13496.8</v>
          </cell>
          <cell r="M141">
            <v>0</v>
          </cell>
          <cell r="N141">
            <v>0</v>
          </cell>
          <cell r="O141">
            <v>0</v>
          </cell>
          <cell r="P141">
            <v>13496.8</v>
          </cell>
          <cell r="Q141">
            <v>0</v>
          </cell>
          <cell r="R141">
            <v>7722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7722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7722</v>
          </cell>
        </row>
        <row r="142">
          <cell r="A142">
            <v>0</v>
          </cell>
          <cell r="B142">
            <v>0</v>
          </cell>
          <cell r="C142" t="str">
            <v>ProdTrans</v>
          </cell>
          <cell r="D142">
            <v>0</v>
          </cell>
          <cell r="E142">
            <v>0</v>
          </cell>
          <cell r="F142" t="str">
            <v>Total Account 310.30 Water Rights</v>
          </cell>
          <cell r="G142">
            <v>0</v>
          </cell>
          <cell r="H142">
            <v>36503523.319999993</v>
          </cell>
          <cell r="I142">
            <v>0</v>
          </cell>
          <cell r="J142">
            <v>0</v>
          </cell>
          <cell r="K142">
            <v>0</v>
          </cell>
          <cell r="L142">
            <v>36503523.319999993</v>
          </cell>
          <cell r="M142">
            <v>0</v>
          </cell>
          <cell r="N142">
            <v>0</v>
          </cell>
          <cell r="O142">
            <v>0</v>
          </cell>
          <cell r="P142">
            <v>36503523.319999993</v>
          </cell>
          <cell r="Q142">
            <v>0</v>
          </cell>
          <cell r="R142">
            <v>15156068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15156068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15156068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 t="str">
            <v>TOTAL STEAM PRODUCTION PLANT</v>
          </cell>
          <cell r="G144">
            <v>0</v>
          </cell>
          <cell r="H144">
            <v>6310917127.5500002</v>
          </cell>
          <cell r="I144">
            <v>0</v>
          </cell>
          <cell r="J144">
            <v>-41152696.74000001</v>
          </cell>
          <cell r="K144">
            <v>0</v>
          </cell>
          <cell r="L144">
            <v>6269764430.8099985</v>
          </cell>
          <cell r="M144">
            <v>0</v>
          </cell>
          <cell r="N144">
            <v>-42569201.579999983</v>
          </cell>
          <cell r="O144">
            <v>0</v>
          </cell>
          <cell r="P144">
            <v>6227195229.2300024</v>
          </cell>
          <cell r="Q144">
            <v>0</v>
          </cell>
          <cell r="R144">
            <v>2436085865</v>
          </cell>
          <cell r="S144">
            <v>0</v>
          </cell>
          <cell r="T144">
            <v>0</v>
          </cell>
          <cell r="U144">
            <v>0</v>
          </cell>
          <cell r="V144">
            <v>137076051</v>
          </cell>
          <cell r="W144">
            <v>0</v>
          </cell>
          <cell r="X144">
            <v>-41152696.74000001</v>
          </cell>
          <cell r="Y144">
            <v>0</v>
          </cell>
          <cell r="Z144">
            <v>0</v>
          </cell>
          <cell r="AA144">
            <v>0</v>
          </cell>
          <cell r="AB144">
            <v>-5057150.0830000006</v>
          </cell>
          <cell r="AC144">
            <v>0</v>
          </cell>
          <cell r="AD144">
            <v>2526952069.177</v>
          </cell>
          <cell r="AE144">
            <v>0</v>
          </cell>
          <cell r="AF144">
            <v>0</v>
          </cell>
          <cell r="AG144">
            <v>0</v>
          </cell>
          <cell r="AH144">
            <v>136166081</v>
          </cell>
          <cell r="AI144">
            <v>0</v>
          </cell>
          <cell r="AJ144">
            <v>-42569201.579999983</v>
          </cell>
          <cell r="AK144">
            <v>0</v>
          </cell>
          <cell r="AL144">
            <v>0</v>
          </cell>
          <cell r="AM144">
            <v>0</v>
          </cell>
          <cell r="AN144">
            <v>-5228588.4354999997</v>
          </cell>
          <cell r="AO144">
            <v>0</v>
          </cell>
          <cell r="AP144">
            <v>2615320360.1615009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 t="str">
            <v>HYDRAULIC PRODUCTION PLANT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 t="str">
            <v>ASHTON/ST. ANTHONY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150" t="str">
            <v xml:space="preserve">330.20 0301         </v>
          </cell>
          <cell r="B150">
            <v>301</v>
          </cell>
          <cell r="C150" t="str">
            <v>ProdTrans</v>
          </cell>
          <cell r="D150" t="str">
            <v xml:space="preserve">330.20 0301         </v>
          </cell>
          <cell r="E150">
            <v>330.2</v>
          </cell>
          <cell r="F150" t="str">
            <v>Land Rights</v>
          </cell>
          <cell r="G150">
            <v>0</v>
          </cell>
          <cell r="H150">
            <v>28699.78</v>
          </cell>
          <cell r="I150">
            <v>0</v>
          </cell>
          <cell r="J150">
            <v>0</v>
          </cell>
          <cell r="K150">
            <v>0</v>
          </cell>
          <cell r="L150">
            <v>28699.78</v>
          </cell>
          <cell r="M150">
            <v>0</v>
          </cell>
          <cell r="N150">
            <v>0</v>
          </cell>
          <cell r="O150">
            <v>0</v>
          </cell>
          <cell r="P150">
            <v>28699.78</v>
          </cell>
          <cell r="Q150">
            <v>0</v>
          </cell>
          <cell r="R150">
            <v>15790</v>
          </cell>
          <cell r="S150">
            <v>0</v>
          </cell>
          <cell r="T150">
            <v>2.9631657541065208</v>
          </cell>
          <cell r="U150">
            <v>0</v>
          </cell>
          <cell r="V150">
            <v>850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16640</v>
          </cell>
          <cell r="AE150">
            <v>0</v>
          </cell>
          <cell r="AF150">
            <v>2.9631657541065208</v>
          </cell>
          <cell r="AG150">
            <v>0</v>
          </cell>
          <cell r="AH150">
            <v>850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17490</v>
          </cell>
        </row>
        <row r="151">
          <cell r="A151" t="str">
            <v xml:space="preserve">331.00 0301         </v>
          </cell>
          <cell r="B151">
            <v>301</v>
          </cell>
          <cell r="C151" t="str">
            <v>ProdTrans</v>
          </cell>
          <cell r="D151" t="str">
            <v xml:space="preserve">331.00 0301         </v>
          </cell>
          <cell r="E151">
            <v>331</v>
          </cell>
          <cell r="F151" t="str">
            <v>Structures and Improvements</v>
          </cell>
          <cell r="G151">
            <v>0</v>
          </cell>
          <cell r="H151">
            <v>1179468.81</v>
          </cell>
          <cell r="I151">
            <v>0</v>
          </cell>
          <cell r="J151">
            <v>-3152.9700000000003</v>
          </cell>
          <cell r="K151">
            <v>0</v>
          </cell>
          <cell r="L151">
            <v>1176315.8400000001</v>
          </cell>
          <cell r="M151">
            <v>0</v>
          </cell>
          <cell r="N151">
            <v>-3197.6999999999994</v>
          </cell>
          <cell r="O151">
            <v>0</v>
          </cell>
          <cell r="P151">
            <v>1173118.1400000001</v>
          </cell>
          <cell r="Q151">
            <v>0</v>
          </cell>
          <cell r="R151">
            <v>599314</v>
          </cell>
          <cell r="S151">
            <v>0</v>
          </cell>
          <cell r="T151">
            <v>2.9077950919274027</v>
          </cell>
          <cell r="U151">
            <v>0</v>
          </cell>
          <cell r="V151">
            <v>34251</v>
          </cell>
          <cell r="W151">
            <v>0</v>
          </cell>
          <cell r="X151">
            <v>-3152.9700000000003</v>
          </cell>
          <cell r="Y151">
            <v>0</v>
          </cell>
          <cell r="Z151">
            <v>-40</v>
          </cell>
          <cell r="AA151">
            <v>0</v>
          </cell>
          <cell r="AB151">
            <v>-1261.1880000000001</v>
          </cell>
          <cell r="AC151">
            <v>0</v>
          </cell>
          <cell r="AD151">
            <v>629150.84200000006</v>
          </cell>
          <cell r="AE151">
            <v>0</v>
          </cell>
          <cell r="AF151">
            <v>2.9077950919274027</v>
          </cell>
          <cell r="AG151">
            <v>0</v>
          </cell>
          <cell r="AH151">
            <v>34158</v>
          </cell>
          <cell r="AI151">
            <v>0</v>
          </cell>
          <cell r="AJ151">
            <v>-3197.6999999999994</v>
          </cell>
          <cell r="AK151">
            <v>0</v>
          </cell>
          <cell r="AL151">
            <v>-40</v>
          </cell>
          <cell r="AM151">
            <v>0</v>
          </cell>
          <cell r="AN151">
            <v>-1279.0799999999997</v>
          </cell>
          <cell r="AO151">
            <v>0</v>
          </cell>
          <cell r="AP151">
            <v>658832.06200000015</v>
          </cell>
        </row>
        <row r="152">
          <cell r="A152" t="str">
            <v xml:space="preserve">332.00 0301         </v>
          </cell>
          <cell r="B152">
            <v>301</v>
          </cell>
          <cell r="C152" t="str">
            <v>ProdTrans</v>
          </cell>
          <cell r="D152" t="str">
            <v xml:space="preserve">332.00 0301         </v>
          </cell>
          <cell r="E152">
            <v>332</v>
          </cell>
          <cell r="F152" t="str">
            <v>Reservoirs, Dams and Waterways</v>
          </cell>
          <cell r="G152">
            <v>0</v>
          </cell>
          <cell r="H152">
            <v>14951743.140000001</v>
          </cell>
          <cell r="I152">
            <v>0</v>
          </cell>
          <cell r="J152">
            <v>-17050.059999999998</v>
          </cell>
          <cell r="K152">
            <v>0</v>
          </cell>
          <cell r="L152">
            <v>14934693.08</v>
          </cell>
          <cell r="M152">
            <v>0</v>
          </cell>
          <cell r="N152">
            <v>-17484.510000000002</v>
          </cell>
          <cell r="O152">
            <v>0</v>
          </cell>
          <cell r="P152">
            <v>14917208.57</v>
          </cell>
          <cell r="Q152">
            <v>0</v>
          </cell>
          <cell r="R152">
            <v>2905527</v>
          </cell>
          <cell r="S152">
            <v>0</v>
          </cell>
          <cell r="T152">
            <v>3.0637697053772963</v>
          </cell>
          <cell r="U152">
            <v>0</v>
          </cell>
          <cell r="V152">
            <v>457826</v>
          </cell>
          <cell r="W152">
            <v>0</v>
          </cell>
          <cell r="X152">
            <v>-17050.059999999998</v>
          </cell>
          <cell r="Y152">
            <v>0</v>
          </cell>
          <cell r="Z152">
            <v>-40</v>
          </cell>
          <cell r="AA152">
            <v>0</v>
          </cell>
          <cell r="AB152">
            <v>-6820.0239999999994</v>
          </cell>
          <cell r="AC152">
            <v>0</v>
          </cell>
          <cell r="AD152">
            <v>3339482.9159999997</v>
          </cell>
          <cell r="AE152">
            <v>0</v>
          </cell>
          <cell r="AF152">
            <v>3.0637697053772963</v>
          </cell>
          <cell r="AG152">
            <v>0</v>
          </cell>
          <cell r="AH152">
            <v>457297</v>
          </cell>
          <cell r="AI152">
            <v>0</v>
          </cell>
          <cell r="AJ152">
            <v>-17484.510000000002</v>
          </cell>
          <cell r="AK152">
            <v>0</v>
          </cell>
          <cell r="AL152">
            <v>-40</v>
          </cell>
          <cell r="AM152">
            <v>0</v>
          </cell>
          <cell r="AN152">
            <v>-6993.804000000001</v>
          </cell>
          <cell r="AO152">
            <v>0</v>
          </cell>
          <cell r="AP152">
            <v>3772301.602</v>
          </cell>
        </row>
        <row r="153">
          <cell r="A153" t="str">
            <v xml:space="preserve">333.00 0301         </v>
          </cell>
          <cell r="B153">
            <v>301</v>
          </cell>
          <cell r="C153" t="str">
            <v>ProdTrans</v>
          </cell>
          <cell r="D153" t="str">
            <v xml:space="preserve">333.00 0301         </v>
          </cell>
          <cell r="E153">
            <v>333</v>
          </cell>
          <cell r="F153" t="str">
            <v>Waterwheels, Turbines and Generators</v>
          </cell>
          <cell r="G153">
            <v>0</v>
          </cell>
          <cell r="H153">
            <v>2448998.34</v>
          </cell>
          <cell r="I153">
            <v>0</v>
          </cell>
          <cell r="J153">
            <v>-8628.3499999999985</v>
          </cell>
          <cell r="K153">
            <v>0</v>
          </cell>
          <cell r="L153">
            <v>2440369.9899999998</v>
          </cell>
          <cell r="M153">
            <v>0</v>
          </cell>
          <cell r="N153">
            <v>-8967.9</v>
          </cell>
          <cell r="O153">
            <v>0</v>
          </cell>
          <cell r="P153">
            <v>2431402.09</v>
          </cell>
          <cell r="Q153">
            <v>0</v>
          </cell>
          <cell r="R153">
            <v>1289204</v>
          </cell>
          <cell r="S153">
            <v>0</v>
          </cell>
          <cell r="T153">
            <v>3.160186581523571</v>
          </cell>
          <cell r="U153">
            <v>0</v>
          </cell>
          <cell r="V153">
            <v>77257</v>
          </cell>
          <cell r="W153">
            <v>0</v>
          </cell>
          <cell r="X153">
            <v>-8628.3499999999985</v>
          </cell>
          <cell r="Y153">
            <v>0</v>
          </cell>
          <cell r="Z153">
            <v>-40</v>
          </cell>
          <cell r="AA153">
            <v>0</v>
          </cell>
          <cell r="AB153">
            <v>-3451.3399999999992</v>
          </cell>
          <cell r="AC153">
            <v>0</v>
          </cell>
          <cell r="AD153">
            <v>1354381.3099999998</v>
          </cell>
          <cell r="AE153">
            <v>0</v>
          </cell>
          <cell r="AF153">
            <v>3.160186581523571</v>
          </cell>
          <cell r="AG153">
            <v>0</v>
          </cell>
          <cell r="AH153">
            <v>76979</v>
          </cell>
          <cell r="AI153">
            <v>0</v>
          </cell>
          <cell r="AJ153">
            <v>-8967.9</v>
          </cell>
          <cell r="AK153">
            <v>0</v>
          </cell>
          <cell r="AL153">
            <v>-40</v>
          </cell>
          <cell r="AM153">
            <v>0</v>
          </cell>
          <cell r="AN153">
            <v>-3587.16</v>
          </cell>
          <cell r="AO153">
            <v>0</v>
          </cell>
          <cell r="AP153">
            <v>1418805.25</v>
          </cell>
        </row>
        <row r="154">
          <cell r="A154" t="str">
            <v xml:space="preserve">334.00 0301         </v>
          </cell>
          <cell r="B154">
            <v>301</v>
          </cell>
          <cell r="C154" t="str">
            <v>ProdTrans</v>
          </cell>
          <cell r="D154" t="str">
            <v xml:space="preserve">334.00 0301         </v>
          </cell>
          <cell r="E154">
            <v>334</v>
          </cell>
          <cell r="F154" t="str">
            <v>Accessory Electric Equipment</v>
          </cell>
          <cell r="G154">
            <v>0</v>
          </cell>
          <cell r="H154">
            <v>1385149.56</v>
          </cell>
          <cell r="I154">
            <v>0</v>
          </cell>
          <cell r="J154">
            <v>-13146.809999999996</v>
          </cell>
          <cell r="K154">
            <v>0</v>
          </cell>
          <cell r="L154">
            <v>1372002.75</v>
          </cell>
          <cell r="M154">
            <v>0</v>
          </cell>
          <cell r="N154">
            <v>-13324.33</v>
          </cell>
          <cell r="O154">
            <v>0</v>
          </cell>
          <cell r="P154">
            <v>1358678.42</v>
          </cell>
          <cell r="Q154">
            <v>0</v>
          </cell>
          <cell r="R154">
            <v>674765</v>
          </cell>
          <cell r="S154">
            <v>0</v>
          </cell>
          <cell r="T154">
            <v>3.239595179053679</v>
          </cell>
          <cell r="U154">
            <v>0</v>
          </cell>
          <cell r="V154">
            <v>44660</v>
          </cell>
          <cell r="W154">
            <v>0</v>
          </cell>
          <cell r="X154">
            <v>-13146.809999999996</v>
          </cell>
          <cell r="Y154">
            <v>0</v>
          </cell>
          <cell r="Z154">
            <v>-20</v>
          </cell>
          <cell r="AA154">
            <v>0</v>
          </cell>
          <cell r="AB154">
            <v>-2629.3619999999992</v>
          </cell>
          <cell r="AC154">
            <v>0</v>
          </cell>
          <cell r="AD154">
            <v>703648.8280000001</v>
          </cell>
          <cell r="AE154">
            <v>0</v>
          </cell>
          <cell r="AF154">
            <v>3.239595179053679</v>
          </cell>
          <cell r="AG154">
            <v>0</v>
          </cell>
          <cell r="AH154">
            <v>44232</v>
          </cell>
          <cell r="AI154">
            <v>0</v>
          </cell>
          <cell r="AJ154">
            <v>-13324.33</v>
          </cell>
          <cell r="AK154">
            <v>0</v>
          </cell>
          <cell r="AL154">
            <v>-20</v>
          </cell>
          <cell r="AM154">
            <v>0</v>
          </cell>
          <cell r="AN154">
            <v>-2664.866</v>
          </cell>
          <cell r="AO154">
            <v>0</v>
          </cell>
          <cell r="AP154">
            <v>731891.6320000001</v>
          </cell>
        </row>
        <row r="155">
          <cell r="A155" t="str">
            <v xml:space="preserve">335.00 0301         </v>
          </cell>
          <cell r="B155">
            <v>301</v>
          </cell>
          <cell r="C155" t="str">
            <v>ProdTrans</v>
          </cell>
          <cell r="D155" t="str">
            <v xml:space="preserve">335.00 0301         </v>
          </cell>
          <cell r="E155">
            <v>335</v>
          </cell>
          <cell r="F155" t="str">
            <v>Miscellaneous Power Plant Equipment</v>
          </cell>
          <cell r="G155">
            <v>0</v>
          </cell>
          <cell r="H155">
            <v>8649.9699999999993</v>
          </cell>
          <cell r="I155">
            <v>0</v>
          </cell>
          <cell r="J155">
            <v>-65.39</v>
          </cell>
          <cell r="K155">
            <v>0</v>
          </cell>
          <cell r="L155">
            <v>8584.58</v>
          </cell>
          <cell r="M155">
            <v>0</v>
          </cell>
          <cell r="N155">
            <v>-65.78</v>
          </cell>
          <cell r="O155">
            <v>0</v>
          </cell>
          <cell r="P155">
            <v>8518.7999999999993</v>
          </cell>
          <cell r="Q155">
            <v>0</v>
          </cell>
          <cell r="R155">
            <v>5093</v>
          </cell>
          <cell r="S155">
            <v>0</v>
          </cell>
          <cell r="T155">
            <v>2.8162572607266174</v>
          </cell>
          <cell r="U155">
            <v>0</v>
          </cell>
          <cell r="V155">
            <v>243</v>
          </cell>
          <cell r="W155">
            <v>0</v>
          </cell>
          <cell r="X155">
            <v>-65.39</v>
          </cell>
          <cell r="Y155">
            <v>0</v>
          </cell>
          <cell r="Z155">
            <v>-10</v>
          </cell>
          <cell r="AA155">
            <v>0</v>
          </cell>
          <cell r="AB155">
            <v>-6.5389999999999997</v>
          </cell>
          <cell r="AC155">
            <v>0</v>
          </cell>
          <cell r="AD155">
            <v>5264.0709999999999</v>
          </cell>
          <cell r="AE155">
            <v>0</v>
          </cell>
          <cell r="AF155">
            <v>2.8162572607266174</v>
          </cell>
          <cell r="AG155">
            <v>0</v>
          </cell>
          <cell r="AH155">
            <v>241</v>
          </cell>
          <cell r="AI155">
            <v>0</v>
          </cell>
          <cell r="AJ155">
            <v>-65.78</v>
          </cell>
          <cell r="AK155">
            <v>0</v>
          </cell>
          <cell r="AL155">
            <v>-10</v>
          </cell>
          <cell r="AM155">
            <v>0</v>
          </cell>
          <cell r="AN155">
            <v>-6.5779999999999994</v>
          </cell>
          <cell r="AO155">
            <v>0</v>
          </cell>
          <cell r="AP155">
            <v>5432.7129999999997</v>
          </cell>
        </row>
        <row r="156">
          <cell r="A156" t="str">
            <v xml:space="preserve">336.00 0301         </v>
          </cell>
          <cell r="B156">
            <v>301</v>
          </cell>
          <cell r="C156" t="str">
            <v>ProdTrans</v>
          </cell>
          <cell r="D156" t="str">
            <v xml:space="preserve">336.00 0301         </v>
          </cell>
          <cell r="E156">
            <v>336</v>
          </cell>
          <cell r="F156" t="str">
            <v>Roads, Railroads and Bridges</v>
          </cell>
          <cell r="G156">
            <v>0</v>
          </cell>
          <cell r="H156">
            <v>744.3</v>
          </cell>
          <cell r="I156">
            <v>0</v>
          </cell>
          <cell r="J156">
            <v>-6.08</v>
          </cell>
          <cell r="K156">
            <v>0</v>
          </cell>
          <cell r="L156">
            <v>738.21999999999991</v>
          </cell>
          <cell r="M156">
            <v>0</v>
          </cell>
          <cell r="N156">
            <v>-6.16</v>
          </cell>
          <cell r="O156">
            <v>0</v>
          </cell>
          <cell r="P156">
            <v>732.06</v>
          </cell>
          <cell r="Q156">
            <v>0</v>
          </cell>
          <cell r="R156">
            <v>598</v>
          </cell>
          <cell r="S156">
            <v>0</v>
          </cell>
          <cell r="T156">
            <v>1.7918564199873495</v>
          </cell>
          <cell r="U156">
            <v>0</v>
          </cell>
          <cell r="V156">
            <v>13</v>
          </cell>
          <cell r="W156">
            <v>0</v>
          </cell>
          <cell r="X156">
            <v>-6.08</v>
          </cell>
          <cell r="Y156">
            <v>0</v>
          </cell>
          <cell r="Z156">
            <v>-40</v>
          </cell>
          <cell r="AA156">
            <v>0</v>
          </cell>
          <cell r="AB156">
            <v>-2.4319999999999999</v>
          </cell>
          <cell r="AC156">
            <v>0</v>
          </cell>
          <cell r="AD156">
            <v>602.48799999999994</v>
          </cell>
          <cell r="AE156">
            <v>0</v>
          </cell>
          <cell r="AF156">
            <v>1.7918564199873495</v>
          </cell>
          <cell r="AG156">
            <v>0</v>
          </cell>
          <cell r="AH156">
            <v>13</v>
          </cell>
          <cell r="AI156">
            <v>0</v>
          </cell>
          <cell r="AJ156">
            <v>-6.16</v>
          </cell>
          <cell r="AK156">
            <v>0</v>
          </cell>
          <cell r="AL156">
            <v>-40</v>
          </cell>
          <cell r="AM156">
            <v>0</v>
          </cell>
          <cell r="AN156">
            <v>-2.464</v>
          </cell>
          <cell r="AO156">
            <v>0</v>
          </cell>
          <cell r="AP156">
            <v>606.86399999999992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 t="str">
            <v>TOTAL ASHTON/ST. ANTHONY</v>
          </cell>
          <cell r="G157">
            <v>0</v>
          </cell>
          <cell r="H157">
            <v>20003453.899999999</v>
          </cell>
          <cell r="I157">
            <v>0</v>
          </cell>
          <cell r="J157">
            <v>-42049.659999999996</v>
          </cell>
          <cell r="K157">
            <v>0</v>
          </cell>
          <cell r="L157">
            <v>19961404.239999995</v>
          </cell>
          <cell r="M157">
            <v>0</v>
          </cell>
          <cell r="N157">
            <v>-43046.380000000005</v>
          </cell>
          <cell r="O157">
            <v>0</v>
          </cell>
          <cell r="P157">
            <v>19918357.859999999</v>
          </cell>
          <cell r="Q157">
            <v>0</v>
          </cell>
          <cell r="R157">
            <v>5490291</v>
          </cell>
          <cell r="S157">
            <v>0</v>
          </cell>
          <cell r="T157">
            <v>0</v>
          </cell>
          <cell r="U157">
            <v>0</v>
          </cell>
          <cell r="V157">
            <v>615100</v>
          </cell>
          <cell r="W157">
            <v>0</v>
          </cell>
          <cell r="X157">
            <v>-42049.659999999996</v>
          </cell>
          <cell r="Y157">
            <v>0</v>
          </cell>
          <cell r="Z157">
            <v>0</v>
          </cell>
          <cell r="AA157">
            <v>0</v>
          </cell>
          <cell r="AB157">
            <v>-14170.885</v>
          </cell>
          <cell r="AC157">
            <v>0</v>
          </cell>
          <cell r="AD157">
            <v>6049170.4550000001</v>
          </cell>
          <cell r="AE157">
            <v>0</v>
          </cell>
          <cell r="AF157">
            <v>0</v>
          </cell>
          <cell r="AG157">
            <v>0</v>
          </cell>
          <cell r="AH157">
            <v>613770</v>
          </cell>
          <cell r="AI157">
            <v>0</v>
          </cell>
          <cell r="AJ157">
            <v>-43046.380000000005</v>
          </cell>
          <cell r="AK157">
            <v>0</v>
          </cell>
          <cell r="AL157">
            <v>0</v>
          </cell>
          <cell r="AM157">
            <v>0</v>
          </cell>
          <cell r="AN157">
            <v>-14533.951999999999</v>
          </cell>
          <cell r="AO157">
            <v>0</v>
          </cell>
          <cell r="AP157">
            <v>6605360.1230000006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 t="str">
            <v>BEAR RIVER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</row>
        <row r="160">
          <cell r="A160" t="str">
            <v xml:space="preserve">330.20 0302         </v>
          </cell>
          <cell r="B160">
            <v>302</v>
          </cell>
          <cell r="C160" t="str">
            <v>ProdTrans</v>
          </cell>
          <cell r="D160" t="str">
            <v xml:space="preserve">330.20 0302         </v>
          </cell>
          <cell r="E160">
            <v>330.2</v>
          </cell>
          <cell r="F160" t="str">
            <v>Land Rights</v>
          </cell>
          <cell r="G160">
            <v>0</v>
          </cell>
          <cell r="H160">
            <v>5879.43</v>
          </cell>
          <cell r="I160">
            <v>0</v>
          </cell>
          <cell r="J160">
            <v>0</v>
          </cell>
          <cell r="K160">
            <v>0</v>
          </cell>
          <cell r="L160">
            <v>5879.43</v>
          </cell>
          <cell r="M160">
            <v>0</v>
          </cell>
          <cell r="N160">
            <v>0</v>
          </cell>
          <cell r="O160">
            <v>0</v>
          </cell>
          <cell r="P160">
            <v>5879.43</v>
          </cell>
          <cell r="Q160">
            <v>0</v>
          </cell>
          <cell r="R160">
            <v>4113</v>
          </cell>
          <cell r="S160">
            <v>0</v>
          </cell>
          <cell r="T160">
            <v>1.3954250218921083</v>
          </cell>
          <cell r="U160">
            <v>0</v>
          </cell>
          <cell r="V160">
            <v>82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4195</v>
          </cell>
          <cell r="AE160">
            <v>0</v>
          </cell>
          <cell r="AF160">
            <v>1.3954250218921083</v>
          </cell>
          <cell r="AG160">
            <v>0</v>
          </cell>
          <cell r="AH160">
            <v>82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4277</v>
          </cell>
        </row>
        <row r="161">
          <cell r="A161" t="str">
            <v xml:space="preserve">331.00 0302         </v>
          </cell>
          <cell r="B161">
            <v>302</v>
          </cell>
          <cell r="C161" t="str">
            <v>ProdTrans</v>
          </cell>
          <cell r="D161" t="str">
            <v xml:space="preserve">331.00 0302         </v>
          </cell>
          <cell r="E161">
            <v>331</v>
          </cell>
          <cell r="F161" t="str">
            <v>Structures and Improvements</v>
          </cell>
          <cell r="G161">
            <v>0</v>
          </cell>
          <cell r="H161">
            <v>4674162.68</v>
          </cell>
          <cell r="I161">
            <v>0</v>
          </cell>
          <cell r="J161">
            <v>-17826.799999999996</v>
          </cell>
          <cell r="K161">
            <v>0</v>
          </cell>
          <cell r="L161">
            <v>4656335.88</v>
          </cell>
          <cell r="M161">
            <v>0</v>
          </cell>
          <cell r="N161">
            <v>-18065.360000000004</v>
          </cell>
          <cell r="O161">
            <v>0</v>
          </cell>
          <cell r="P161">
            <v>4638270.5199999996</v>
          </cell>
          <cell r="Q161">
            <v>0</v>
          </cell>
          <cell r="R161">
            <v>1885457</v>
          </cell>
          <cell r="S161">
            <v>0</v>
          </cell>
          <cell r="T161">
            <v>1.846801277527933</v>
          </cell>
          <cell r="U161">
            <v>0</v>
          </cell>
          <cell r="V161">
            <v>86158</v>
          </cell>
          <cell r="W161">
            <v>0</v>
          </cell>
          <cell r="X161">
            <v>-17826.799999999996</v>
          </cell>
          <cell r="Y161">
            <v>0</v>
          </cell>
          <cell r="Z161">
            <v>-40</v>
          </cell>
          <cell r="AA161">
            <v>0</v>
          </cell>
          <cell r="AB161">
            <v>-7130.7199999999975</v>
          </cell>
          <cell r="AC161">
            <v>0</v>
          </cell>
          <cell r="AD161">
            <v>1946657.48</v>
          </cell>
          <cell r="AE161">
            <v>0</v>
          </cell>
          <cell r="AF161">
            <v>1.846801277527933</v>
          </cell>
          <cell r="AG161">
            <v>0</v>
          </cell>
          <cell r="AH161">
            <v>85826</v>
          </cell>
          <cell r="AI161">
            <v>0</v>
          </cell>
          <cell r="AJ161">
            <v>-18065.360000000004</v>
          </cell>
          <cell r="AK161">
            <v>0</v>
          </cell>
          <cell r="AL161">
            <v>-40</v>
          </cell>
          <cell r="AM161">
            <v>0</v>
          </cell>
          <cell r="AN161">
            <v>-7226.1440000000011</v>
          </cell>
          <cell r="AO161">
            <v>0</v>
          </cell>
          <cell r="AP161">
            <v>2007191.9759999998</v>
          </cell>
        </row>
        <row r="162">
          <cell r="A162" t="str">
            <v xml:space="preserve">332.00 0302         </v>
          </cell>
          <cell r="B162">
            <v>302</v>
          </cell>
          <cell r="C162" t="str">
            <v>ProdTrans</v>
          </cell>
          <cell r="D162" t="str">
            <v xml:space="preserve">332.00 0302         </v>
          </cell>
          <cell r="E162">
            <v>332</v>
          </cell>
          <cell r="F162" t="str">
            <v>Reservoirs, Dams and Waterways</v>
          </cell>
          <cell r="G162">
            <v>0</v>
          </cell>
          <cell r="H162">
            <v>25220204.32</v>
          </cell>
          <cell r="I162">
            <v>0</v>
          </cell>
          <cell r="J162">
            <v>-70894.3</v>
          </cell>
          <cell r="K162">
            <v>0</v>
          </cell>
          <cell r="L162">
            <v>25149310.02</v>
          </cell>
          <cell r="M162">
            <v>0</v>
          </cell>
          <cell r="N162">
            <v>-72291.900000000009</v>
          </cell>
          <cell r="O162">
            <v>0</v>
          </cell>
          <cell r="P162">
            <v>25077018.120000001</v>
          </cell>
          <cell r="Q162">
            <v>0</v>
          </cell>
          <cell r="R162">
            <v>9868843</v>
          </cell>
          <cell r="S162">
            <v>0</v>
          </cell>
          <cell r="T162">
            <v>1.9560204143584277</v>
          </cell>
          <cell r="U162">
            <v>0</v>
          </cell>
          <cell r="V162">
            <v>492619</v>
          </cell>
          <cell r="W162">
            <v>0</v>
          </cell>
          <cell r="X162">
            <v>-70894.3</v>
          </cell>
          <cell r="Y162">
            <v>0</v>
          </cell>
          <cell r="Z162">
            <v>-40</v>
          </cell>
          <cell r="AA162">
            <v>0</v>
          </cell>
          <cell r="AB162">
            <v>-28357.72</v>
          </cell>
          <cell r="AC162">
            <v>0</v>
          </cell>
          <cell r="AD162">
            <v>10262209.979999999</v>
          </cell>
          <cell r="AE162">
            <v>0</v>
          </cell>
          <cell r="AF162">
            <v>1.9560204143584277</v>
          </cell>
          <cell r="AG162">
            <v>0</v>
          </cell>
          <cell r="AH162">
            <v>491219</v>
          </cell>
          <cell r="AI162">
            <v>0</v>
          </cell>
          <cell r="AJ162">
            <v>-72291.900000000009</v>
          </cell>
          <cell r="AK162">
            <v>0</v>
          </cell>
          <cell r="AL162">
            <v>-40</v>
          </cell>
          <cell r="AM162">
            <v>0</v>
          </cell>
          <cell r="AN162">
            <v>-28916.760000000006</v>
          </cell>
          <cell r="AO162">
            <v>0</v>
          </cell>
          <cell r="AP162">
            <v>10652220.319999998</v>
          </cell>
        </row>
        <row r="163">
          <cell r="A163" t="str">
            <v xml:space="preserve">333.00 0302         </v>
          </cell>
          <cell r="B163">
            <v>302</v>
          </cell>
          <cell r="C163" t="str">
            <v>ProdTrans</v>
          </cell>
          <cell r="D163" t="str">
            <v xml:space="preserve">333.00 0302         </v>
          </cell>
          <cell r="E163">
            <v>333</v>
          </cell>
          <cell r="F163" t="str">
            <v>Waterwheels, Turbines and Generators</v>
          </cell>
          <cell r="G163">
            <v>0</v>
          </cell>
          <cell r="H163">
            <v>10723401.779999999</v>
          </cell>
          <cell r="I163">
            <v>0</v>
          </cell>
          <cell r="J163">
            <v>-42692.990000000013</v>
          </cell>
          <cell r="K163">
            <v>0</v>
          </cell>
          <cell r="L163">
            <v>10680708.789999999</v>
          </cell>
          <cell r="M163">
            <v>0</v>
          </cell>
          <cell r="N163">
            <v>-43619.669999999991</v>
          </cell>
          <cell r="O163">
            <v>0</v>
          </cell>
          <cell r="P163">
            <v>10637089.119999999</v>
          </cell>
          <cell r="Q163">
            <v>0</v>
          </cell>
          <cell r="R163">
            <v>3513175</v>
          </cell>
          <cell r="S163">
            <v>0</v>
          </cell>
          <cell r="T163">
            <v>2.32550760613249</v>
          </cell>
          <cell r="U163">
            <v>0</v>
          </cell>
          <cell r="V163">
            <v>248877</v>
          </cell>
          <cell r="W163">
            <v>0</v>
          </cell>
          <cell r="X163">
            <v>-42692.990000000013</v>
          </cell>
          <cell r="Y163">
            <v>0</v>
          </cell>
          <cell r="Z163">
            <v>-40</v>
          </cell>
          <cell r="AA163">
            <v>0</v>
          </cell>
          <cell r="AB163">
            <v>-17077.196000000007</v>
          </cell>
          <cell r="AC163">
            <v>0</v>
          </cell>
          <cell r="AD163">
            <v>3702281.8139999998</v>
          </cell>
          <cell r="AE163">
            <v>0</v>
          </cell>
          <cell r="AF163">
            <v>2.32550760613249</v>
          </cell>
          <cell r="AG163">
            <v>0</v>
          </cell>
          <cell r="AH163">
            <v>247874</v>
          </cell>
          <cell r="AI163">
            <v>0</v>
          </cell>
          <cell r="AJ163">
            <v>-43619.669999999991</v>
          </cell>
          <cell r="AK163">
            <v>0</v>
          </cell>
          <cell r="AL163">
            <v>-40</v>
          </cell>
          <cell r="AM163">
            <v>0</v>
          </cell>
          <cell r="AN163">
            <v>-17447.867999999995</v>
          </cell>
          <cell r="AO163">
            <v>0</v>
          </cell>
          <cell r="AP163">
            <v>3889088.2760000001</v>
          </cell>
        </row>
        <row r="164">
          <cell r="A164" t="str">
            <v xml:space="preserve">334.00 0302         </v>
          </cell>
          <cell r="B164">
            <v>302</v>
          </cell>
          <cell r="C164" t="str">
            <v>ProdTrans</v>
          </cell>
          <cell r="D164" t="str">
            <v xml:space="preserve">334.00 0302         </v>
          </cell>
          <cell r="E164">
            <v>334</v>
          </cell>
          <cell r="F164" t="str">
            <v>Accessory Electric Equipment</v>
          </cell>
          <cell r="G164">
            <v>0</v>
          </cell>
          <cell r="H164">
            <v>4114781.19</v>
          </cell>
          <cell r="I164">
            <v>0</v>
          </cell>
          <cell r="J164">
            <v>-35580.540000000008</v>
          </cell>
          <cell r="K164">
            <v>0</v>
          </cell>
          <cell r="L164">
            <v>4079200.65</v>
          </cell>
          <cell r="M164">
            <v>0</v>
          </cell>
          <cell r="N164">
            <v>-36591.759999999995</v>
          </cell>
          <cell r="O164">
            <v>0</v>
          </cell>
          <cell r="P164">
            <v>4042608.89</v>
          </cell>
          <cell r="Q164">
            <v>0</v>
          </cell>
          <cell r="R164">
            <v>1293278</v>
          </cell>
          <cell r="S164">
            <v>0</v>
          </cell>
          <cell r="T164">
            <v>2.5808776422004174</v>
          </cell>
          <cell r="U164">
            <v>0</v>
          </cell>
          <cell r="V164">
            <v>105738</v>
          </cell>
          <cell r="W164">
            <v>0</v>
          </cell>
          <cell r="X164">
            <v>-35580.540000000008</v>
          </cell>
          <cell r="Y164">
            <v>0</v>
          </cell>
          <cell r="Z164">
            <v>-20</v>
          </cell>
          <cell r="AA164">
            <v>0</v>
          </cell>
          <cell r="AB164">
            <v>-7116.108000000002</v>
          </cell>
          <cell r="AC164">
            <v>0</v>
          </cell>
          <cell r="AD164">
            <v>1356319.352</v>
          </cell>
          <cell r="AE164">
            <v>0</v>
          </cell>
          <cell r="AF164">
            <v>2.5808776422004174</v>
          </cell>
          <cell r="AG164">
            <v>0</v>
          </cell>
          <cell r="AH164">
            <v>104807</v>
          </cell>
          <cell r="AI164">
            <v>0</v>
          </cell>
          <cell r="AJ164">
            <v>-36591.759999999995</v>
          </cell>
          <cell r="AK164">
            <v>0</v>
          </cell>
          <cell r="AL164">
            <v>-20</v>
          </cell>
          <cell r="AM164">
            <v>0</v>
          </cell>
          <cell r="AN164">
            <v>-7318.3519999999999</v>
          </cell>
          <cell r="AO164">
            <v>0</v>
          </cell>
          <cell r="AP164">
            <v>1417216.24</v>
          </cell>
        </row>
        <row r="165">
          <cell r="A165" t="str">
            <v xml:space="preserve">335.00 0302         </v>
          </cell>
          <cell r="B165">
            <v>302</v>
          </cell>
          <cell r="C165" t="str">
            <v>ProdTrans</v>
          </cell>
          <cell r="D165" t="str">
            <v xml:space="preserve">335.00 0302         </v>
          </cell>
          <cell r="E165">
            <v>335</v>
          </cell>
          <cell r="F165" t="str">
            <v>Miscellaneous Power Plant Equipment</v>
          </cell>
          <cell r="G165">
            <v>0</v>
          </cell>
          <cell r="H165">
            <v>82097</v>
          </cell>
          <cell r="I165">
            <v>0</v>
          </cell>
          <cell r="J165">
            <v>-580.66999999999996</v>
          </cell>
          <cell r="K165">
            <v>0</v>
          </cell>
          <cell r="L165">
            <v>81516.33</v>
          </cell>
          <cell r="M165">
            <v>0</v>
          </cell>
          <cell r="N165">
            <v>-584.5200000000001</v>
          </cell>
          <cell r="O165">
            <v>0</v>
          </cell>
          <cell r="P165">
            <v>80931.81</v>
          </cell>
          <cell r="Q165">
            <v>0</v>
          </cell>
          <cell r="R165">
            <v>38018</v>
          </cell>
          <cell r="S165">
            <v>0</v>
          </cell>
          <cell r="T165">
            <v>2.5009699077444538</v>
          </cell>
          <cell r="U165">
            <v>0</v>
          </cell>
          <cell r="V165">
            <v>2046</v>
          </cell>
          <cell r="W165">
            <v>0</v>
          </cell>
          <cell r="X165">
            <v>-580.66999999999996</v>
          </cell>
          <cell r="Y165">
            <v>0</v>
          </cell>
          <cell r="Z165">
            <v>-10</v>
          </cell>
          <cell r="AA165">
            <v>0</v>
          </cell>
          <cell r="AB165">
            <v>-58.067</v>
          </cell>
          <cell r="AC165">
            <v>0</v>
          </cell>
          <cell r="AD165">
            <v>39425.262999999999</v>
          </cell>
          <cell r="AE165">
            <v>0</v>
          </cell>
          <cell r="AF165">
            <v>2.5009699077444538</v>
          </cell>
          <cell r="AG165">
            <v>0</v>
          </cell>
          <cell r="AH165">
            <v>2031</v>
          </cell>
          <cell r="AI165">
            <v>0</v>
          </cell>
          <cell r="AJ165">
            <v>-584.5200000000001</v>
          </cell>
          <cell r="AK165">
            <v>0</v>
          </cell>
          <cell r="AL165">
            <v>-10</v>
          </cell>
          <cell r="AM165">
            <v>0</v>
          </cell>
          <cell r="AN165">
            <v>-58.452000000000005</v>
          </cell>
          <cell r="AO165">
            <v>0</v>
          </cell>
          <cell r="AP165">
            <v>40813.291000000005</v>
          </cell>
        </row>
        <row r="166">
          <cell r="A166" t="str">
            <v xml:space="preserve">336.00 0302         </v>
          </cell>
          <cell r="B166">
            <v>302</v>
          </cell>
          <cell r="C166" t="str">
            <v>ProdTrans</v>
          </cell>
          <cell r="D166" t="str">
            <v xml:space="preserve">336.00 0302         </v>
          </cell>
          <cell r="E166">
            <v>336</v>
          </cell>
          <cell r="F166" t="str">
            <v>Roads, Railroads and Bridges</v>
          </cell>
          <cell r="G166">
            <v>0</v>
          </cell>
          <cell r="H166">
            <v>598124.93000000005</v>
          </cell>
          <cell r="I166">
            <v>0</v>
          </cell>
          <cell r="J166">
            <v>-1736.4499999999996</v>
          </cell>
          <cell r="K166">
            <v>0</v>
          </cell>
          <cell r="L166">
            <v>596388.4800000001</v>
          </cell>
          <cell r="M166">
            <v>0</v>
          </cell>
          <cell r="N166">
            <v>-1760.7900000000002</v>
          </cell>
          <cell r="O166">
            <v>0</v>
          </cell>
          <cell r="P166">
            <v>594627.69000000006</v>
          </cell>
          <cell r="Q166">
            <v>0</v>
          </cell>
          <cell r="R166">
            <v>250356</v>
          </cell>
          <cell r="S166">
            <v>0</v>
          </cell>
          <cell r="T166">
            <v>2.2832063258177064</v>
          </cell>
          <cell r="U166">
            <v>0</v>
          </cell>
          <cell r="V166">
            <v>13637</v>
          </cell>
          <cell r="W166">
            <v>0</v>
          </cell>
          <cell r="X166">
            <v>-1736.4499999999996</v>
          </cell>
          <cell r="Y166">
            <v>0</v>
          </cell>
          <cell r="Z166">
            <v>-40</v>
          </cell>
          <cell r="AA166">
            <v>0</v>
          </cell>
          <cell r="AB166">
            <v>-694.57999999999981</v>
          </cell>
          <cell r="AC166">
            <v>0</v>
          </cell>
          <cell r="AD166">
            <v>261561.97</v>
          </cell>
          <cell r="AE166">
            <v>0</v>
          </cell>
          <cell r="AF166">
            <v>2.2832063258177064</v>
          </cell>
          <cell r="AG166">
            <v>0</v>
          </cell>
          <cell r="AH166">
            <v>13597</v>
          </cell>
          <cell r="AI166">
            <v>0</v>
          </cell>
          <cell r="AJ166">
            <v>-1760.7900000000002</v>
          </cell>
          <cell r="AK166">
            <v>0</v>
          </cell>
          <cell r="AL166">
            <v>-40</v>
          </cell>
          <cell r="AM166">
            <v>0</v>
          </cell>
          <cell r="AN166">
            <v>-704.31600000000003</v>
          </cell>
          <cell r="AO166">
            <v>0</v>
          </cell>
          <cell r="AP166">
            <v>272693.864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 t="str">
            <v>TOTAL BEAR RIVER</v>
          </cell>
          <cell r="G167">
            <v>0</v>
          </cell>
          <cell r="H167">
            <v>45418651.329999998</v>
          </cell>
          <cell r="I167">
            <v>0</v>
          </cell>
          <cell r="J167">
            <v>-169311.75000000006</v>
          </cell>
          <cell r="K167">
            <v>0</v>
          </cell>
          <cell r="L167">
            <v>45249339.579999991</v>
          </cell>
          <cell r="M167">
            <v>0</v>
          </cell>
          <cell r="N167">
            <v>-172914</v>
          </cell>
          <cell r="O167">
            <v>0</v>
          </cell>
          <cell r="P167">
            <v>45076425.579999998</v>
          </cell>
          <cell r="Q167">
            <v>0</v>
          </cell>
          <cell r="R167">
            <v>16853240</v>
          </cell>
          <cell r="S167">
            <v>0</v>
          </cell>
          <cell r="T167">
            <v>0</v>
          </cell>
          <cell r="U167">
            <v>0</v>
          </cell>
          <cell r="V167">
            <v>949157</v>
          </cell>
          <cell r="W167">
            <v>0</v>
          </cell>
          <cell r="X167">
            <v>-169311.75000000006</v>
          </cell>
          <cell r="Y167">
            <v>0</v>
          </cell>
          <cell r="Z167">
            <v>0</v>
          </cell>
          <cell r="AA167">
            <v>0</v>
          </cell>
          <cell r="AB167">
            <v>-60434.391000000018</v>
          </cell>
          <cell r="AC167">
            <v>0</v>
          </cell>
          <cell r="AD167">
            <v>17572650.858999997</v>
          </cell>
          <cell r="AE167">
            <v>0</v>
          </cell>
          <cell r="AF167">
            <v>0</v>
          </cell>
          <cell r="AG167">
            <v>0</v>
          </cell>
          <cell r="AH167">
            <v>945436</v>
          </cell>
          <cell r="AI167">
            <v>0</v>
          </cell>
          <cell r="AJ167">
            <v>-172914</v>
          </cell>
          <cell r="AK167">
            <v>0</v>
          </cell>
          <cell r="AL167">
            <v>0</v>
          </cell>
          <cell r="AM167">
            <v>0</v>
          </cell>
          <cell r="AN167">
            <v>-61671.892</v>
          </cell>
          <cell r="AO167">
            <v>0</v>
          </cell>
          <cell r="AP167">
            <v>18283500.967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 t="str">
            <v>BEND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</row>
        <row r="170">
          <cell r="A170" t="str">
            <v xml:space="preserve">331.00 0303         </v>
          </cell>
          <cell r="B170">
            <v>303</v>
          </cell>
          <cell r="C170" t="str">
            <v>ProdTrans</v>
          </cell>
          <cell r="D170" t="str">
            <v xml:space="preserve">331.00 0303         </v>
          </cell>
          <cell r="E170">
            <v>331</v>
          </cell>
          <cell r="F170" t="str">
            <v>Structures and Improvements</v>
          </cell>
          <cell r="G170">
            <v>0</v>
          </cell>
          <cell r="H170">
            <v>57076.38</v>
          </cell>
          <cell r="I170">
            <v>0</v>
          </cell>
          <cell r="J170">
            <v>-250.04</v>
          </cell>
          <cell r="K170">
            <v>0</v>
          </cell>
          <cell r="L170">
            <v>56826.34</v>
          </cell>
          <cell r="M170">
            <v>0</v>
          </cell>
          <cell r="N170">
            <v>-253.42</v>
          </cell>
          <cell r="O170">
            <v>0</v>
          </cell>
          <cell r="P170">
            <v>56572.92</v>
          </cell>
          <cell r="Q170">
            <v>0</v>
          </cell>
          <cell r="R170">
            <v>53749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-250.04</v>
          </cell>
          <cell r="Y170">
            <v>0</v>
          </cell>
          <cell r="Z170">
            <v>-40</v>
          </cell>
          <cell r="AA170">
            <v>0</v>
          </cell>
          <cell r="AB170">
            <v>-100.01600000000001</v>
          </cell>
          <cell r="AC170">
            <v>0</v>
          </cell>
          <cell r="AD170">
            <v>53398.943999999996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-253.42</v>
          </cell>
          <cell r="AK170">
            <v>0</v>
          </cell>
          <cell r="AL170">
            <v>-40</v>
          </cell>
          <cell r="AM170">
            <v>0</v>
          </cell>
          <cell r="AN170">
            <v>-101.36799999999999</v>
          </cell>
          <cell r="AO170">
            <v>0</v>
          </cell>
          <cell r="AP170">
            <v>53044.155999999995</v>
          </cell>
        </row>
        <row r="171">
          <cell r="A171" t="str">
            <v xml:space="preserve">332.00 0303         </v>
          </cell>
          <cell r="B171">
            <v>303</v>
          </cell>
          <cell r="C171" t="str">
            <v>ProdTrans</v>
          </cell>
          <cell r="D171" t="str">
            <v xml:space="preserve">332.00 0303         </v>
          </cell>
          <cell r="E171">
            <v>332</v>
          </cell>
          <cell r="F171" t="str">
            <v>Reservoirs, Dams and Waterways</v>
          </cell>
          <cell r="G171">
            <v>0</v>
          </cell>
          <cell r="H171">
            <v>532904.86</v>
          </cell>
          <cell r="I171">
            <v>0</v>
          </cell>
          <cell r="J171">
            <v>-983.2</v>
          </cell>
          <cell r="K171">
            <v>0</v>
          </cell>
          <cell r="L171">
            <v>531921.66</v>
          </cell>
          <cell r="M171">
            <v>0</v>
          </cell>
          <cell r="N171">
            <v>-1004.6400000000001</v>
          </cell>
          <cell r="O171">
            <v>0</v>
          </cell>
          <cell r="P171">
            <v>530917.02</v>
          </cell>
          <cell r="Q171">
            <v>0</v>
          </cell>
          <cell r="R171">
            <v>253003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-983.2</v>
          </cell>
          <cell r="Y171">
            <v>0</v>
          </cell>
          <cell r="Z171">
            <v>-40</v>
          </cell>
          <cell r="AA171">
            <v>0</v>
          </cell>
          <cell r="AB171">
            <v>-393.28</v>
          </cell>
          <cell r="AC171">
            <v>0</v>
          </cell>
          <cell r="AD171">
            <v>251626.52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-1004.6400000000001</v>
          </cell>
          <cell r="AK171">
            <v>0</v>
          </cell>
          <cell r="AL171">
            <v>-40</v>
          </cell>
          <cell r="AM171">
            <v>0</v>
          </cell>
          <cell r="AN171">
            <v>-401.85600000000005</v>
          </cell>
          <cell r="AO171">
            <v>0</v>
          </cell>
          <cell r="AP171">
            <v>250220.02399999998</v>
          </cell>
        </row>
        <row r="172">
          <cell r="A172" t="str">
            <v xml:space="preserve">333.00 0303         </v>
          </cell>
          <cell r="B172">
            <v>303</v>
          </cell>
          <cell r="C172" t="str">
            <v>ProdTrans</v>
          </cell>
          <cell r="D172" t="str">
            <v xml:space="preserve">333.00 0303         </v>
          </cell>
          <cell r="E172">
            <v>333</v>
          </cell>
          <cell r="F172" t="str">
            <v>Waterwheels, Turbines and Generators</v>
          </cell>
          <cell r="G172">
            <v>0</v>
          </cell>
          <cell r="H172">
            <v>97110.43</v>
          </cell>
          <cell r="I172">
            <v>0</v>
          </cell>
          <cell r="J172">
            <v>-1065.4900000000002</v>
          </cell>
          <cell r="K172">
            <v>0</v>
          </cell>
          <cell r="L172">
            <v>96044.939999999988</v>
          </cell>
          <cell r="M172">
            <v>0</v>
          </cell>
          <cell r="N172">
            <v>-1060.3800000000001</v>
          </cell>
          <cell r="O172">
            <v>0</v>
          </cell>
          <cell r="P172">
            <v>94984.559999999983</v>
          </cell>
          <cell r="Q172">
            <v>0</v>
          </cell>
          <cell r="R172">
            <v>79690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-1065.4900000000002</v>
          </cell>
          <cell r="Y172">
            <v>0</v>
          </cell>
          <cell r="Z172">
            <v>-40</v>
          </cell>
          <cell r="AA172">
            <v>0</v>
          </cell>
          <cell r="AB172">
            <v>-426.19600000000008</v>
          </cell>
          <cell r="AC172">
            <v>0</v>
          </cell>
          <cell r="AD172">
            <v>78198.313999999998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-1060.3800000000001</v>
          </cell>
          <cell r="AK172">
            <v>0</v>
          </cell>
          <cell r="AL172">
            <v>-40</v>
          </cell>
          <cell r="AM172">
            <v>0</v>
          </cell>
          <cell r="AN172">
            <v>-424.15200000000004</v>
          </cell>
          <cell r="AO172">
            <v>0</v>
          </cell>
          <cell r="AP172">
            <v>76713.781999999992</v>
          </cell>
        </row>
        <row r="173">
          <cell r="A173" t="str">
            <v xml:space="preserve">334.00 0303         </v>
          </cell>
          <cell r="B173">
            <v>303</v>
          </cell>
          <cell r="C173" t="str">
            <v>ProdTrans</v>
          </cell>
          <cell r="D173" t="str">
            <v xml:space="preserve">334.00 0303         </v>
          </cell>
          <cell r="E173">
            <v>334</v>
          </cell>
          <cell r="F173" t="str">
            <v>Accessory Electric Equipment</v>
          </cell>
          <cell r="G173">
            <v>0</v>
          </cell>
          <cell r="H173">
            <v>627584.39</v>
          </cell>
          <cell r="I173">
            <v>0</v>
          </cell>
          <cell r="J173">
            <v>-6404.83</v>
          </cell>
          <cell r="K173">
            <v>0</v>
          </cell>
          <cell r="L173">
            <v>621179.56000000006</v>
          </cell>
          <cell r="M173">
            <v>0</v>
          </cell>
          <cell r="N173">
            <v>-6455.04</v>
          </cell>
          <cell r="O173">
            <v>0</v>
          </cell>
          <cell r="P173">
            <v>614724.52</v>
          </cell>
          <cell r="Q173">
            <v>0</v>
          </cell>
          <cell r="R173">
            <v>566062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-6404.83</v>
          </cell>
          <cell r="Y173">
            <v>0</v>
          </cell>
          <cell r="Z173">
            <v>-20</v>
          </cell>
          <cell r="AA173">
            <v>0</v>
          </cell>
          <cell r="AB173">
            <v>-1280.9660000000001</v>
          </cell>
          <cell r="AC173">
            <v>0</v>
          </cell>
          <cell r="AD173">
            <v>558376.20400000003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-6455.04</v>
          </cell>
          <cell r="AK173">
            <v>0</v>
          </cell>
          <cell r="AL173">
            <v>-20</v>
          </cell>
          <cell r="AM173">
            <v>0</v>
          </cell>
          <cell r="AN173">
            <v>-1291.008</v>
          </cell>
          <cell r="AO173">
            <v>0</v>
          </cell>
          <cell r="AP173">
            <v>550630.15599999996</v>
          </cell>
        </row>
        <row r="174">
          <cell r="A174" t="str">
            <v xml:space="preserve">335.00 0303         </v>
          </cell>
          <cell r="B174">
            <v>303</v>
          </cell>
          <cell r="C174" t="str">
            <v>ProdTrans</v>
          </cell>
          <cell r="D174" t="str">
            <v xml:space="preserve">335.00 0303         </v>
          </cell>
          <cell r="E174">
            <v>335</v>
          </cell>
          <cell r="F174" t="str">
            <v>Miscellaneous Power Plant Equipment</v>
          </cell>
          <cell r="G174">
            <v>0</v>
          </cell>
          <cell r="H174">
            <v>15383.82</v>
          </cell>
          <cell r="I174">
            <v>0</v>
          </cell>
          <cell r="J174">
            <v>-88.84</v>
          </cell>
          <cell r="K174">
            <v>0</v>
          </cell>
          <cell r="L174">
            <v>15294.98</v>
          </cell>
          <cell r="M174">
            <v>0</v>
          </cell>
          <cell r="N174">
            <v>-89.33</v>
          </cell>
          <cell r="O174">
            <v>0</v>
          </cell>
          <cell r="P174">
            <v>15205.65</v>
          </cell>
          <cell r="Q174">
            <v>0</v>
          </cell>
          <cell r="R174">
            <v>11669</v>
          </cell>
          <cell r="S174">
            <v>0</v>
          </cell>
          <cell r="T174">
            <v>7.2139820266177495</v>
          </cell>
          <cell r="U174">
            <v>0</v>
          </cell>
          <cell r="V174">
            <v>1107</v>
          </cell>
          <cell r="W174">
            <v>0</v>
          </cell>
          <cell r="X174">
            <v>-88.84</v>
          </cell>
          <cell r="Y174">
            <v>0</v>
          </cell>
          <cell r="Z174">
            <v>-10</v>
          </cell>
          <cell r="AA174">
            <v>0</v>
          </cell>
          <cell r="AB174">
            <v>-8.8840000000000003</v>
          </cell>
          <cell r="AC174">
            <v>0</v>
          </cell>
          <cell r="AD174">
            <v>12678.276</v>
          </cell>
          <cell r="AE174">
            <v>0</v>
          </cell>
          <cell r="AF174">
            <v>7.2139820266177495</v>
          </cell>
          <cell r="AG174">
            <v>0</v>
          </cell>
          <cell r="AH174">
            <v>1100</v>
          </cell>
          <cell r="AI174">
            <v>0</v>
          </cell>
          <cell r="AJ174">
            <v>-89.33</v>
          </cell>
          <cell r="AK174">
            <v>0</v>
          </cell>
          <cell r="AL174">
            <v>-10</v>
          </cell>
          <cell r="AM174">
            <v>0</v>
          </cell>
          <cell r="AN174">
            <v>-8.9329999999999998</v>
          </cell>
          <cell r="AO174">
            <v>0</v>
          </cell>
          <cell r="AP174">
            <v>13680.012999999999</v>
          </cell>
        </row>
        <row r="175">
          <cell r="A175" t="str">
            <v xml:space="preserve">336.00 0303         </v>
          </cell>
          <cell r="B175">
            <v>303</v>
          </cell>
          <cell r="C175" t="str">
            <v>ProdTrans</v>
          </cell>
          <cell r="D175" t="str">
            <v xml:space="preserve">336.00 0303         </v>
          </cell>
          <cell r="E175">
            <v>336</v>
          </cell>
          <cell r="F175" t="str">
            <v>Roads, Railroads and Bridges</v>
          </cell>
          <cell r="G175">
            <v>0</v>
          </cell>
          <cell r="H175">
            <v>174.4</v>
          </cell>
          <cell r="I175">
            <v>0</v>
          </cell>
          <cell r="J175">
            <v>-0.97</v>
          </cell>
          <cell r="K175">
            <v>0</v>
          </cell>
          <cell r="L175">
            <v>173.43</v>
          </cell>
          <cell r="M175">
            <v>0</v>
          </cell>
          <cell r="N175">
            <v>-0.98</v>
          </cell>
          <cell r="O175">
            <v>0</v>
          </cell>
          <cell r="P175">
            <v>172.45000000000002</v>
          </cell>
          <cell r="Q175">
            <v>0</v>
          </cell>
          <cell r="R175">
            <v>176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-0.97</v>
          </cell>
          <cell r="Y175">
            <v>0</v>
          </cell>
          <cell r="Z175">
            <v>-40</v>
          </cell>
          <cell r="AA175">
            <v>0</v>
          </cell>
          <cell r="AB175">
            <v>-0.38799999999999996</v>
          </cell>
          <cell r="AC175">
            <v>0</v>
          </cell>
          <cell r="AD175">
            <v>174.642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-0.98</v>
          </cell>
          <cell r="AK175">
            <v>0</v>
          </cell>
          <cell r="AL175">
            <v>-40</v>
          </cell>
          <cell r="AM175">
            <v>0</v>
          </cell>
          <cell r="AN175">
            <v>-0.39200000000000002</v>
          </cell>
          <cell r="AO175">
            <v>0</v>
          </cell>
          <cell r="AP175">
            <v>173.27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 t="str">
            <v>TOTAL BEND</v>
          </cell>
          <cell r="G176">
            <v>0</v>
          </cell>
          <cell r="H176">
            <v>1330234.28</v>
          </cell>
          <cell r="I176">
            <v>0</v>
          </cell>
          <cell r="J176">
            <v>-8793.3700000000008</v>
          </cell>
          <cell r="K176">
            <v>0</v>
          </cell>
          <cell r="L176">
            <v>1321440.9099999999</v>
          </cell>
          <cell r="M176">
            <v>0</v>
          </cell>
          <cell r="N176">
            <v>-8863.7899999999991</v>
          </cell>
          <cell r="O176">
            <v>0</v>
          </cell>
          <cell r="P176">
            <v>1312577.1199999999</v>
          </cell>
          <cell r="Q176">
            <v>0</v>
          </cell>
          <cell r="R176">
            <v>964349</v>
          </cell>
          <cell r="S176">
            <v>0</v>
          </cell>
          <cell r="T176">
            <v>0</v>
          </cell>
          <cell r="U176">
            <v>0</v>
          </cell>
          <cell r="V176">
            <v>1107</v>
          </cell>
          <cell r="W176">
            <v>0</v>
          </cell>
          <cell r="X176">
            <v>-8793.3700000000008</v>
          </cell>
          <cell r="Y176">
            <v>0</v>
          </cell>
          <cell r="Z176">
            <v>0</v>
          </cell>
          <cell r="AA176">
            <v>0</v>
          </cell>
          <cell r="AB176">
            <v>-2209.73</v>
          </cell>
          <cell r="AC176">
            <v>0</v>
          </cell>
          <cell r="AD176">
            <v>954452.9</v>
          </cell>
          <cell r="AE176">
            <v>0</v>
          </cell>
          <cell r="AF176">
            <v>0</v>
          </cell>
          <cell r="AG176">
            <v>0</v>
          </cell>
          <cell r="AH176">
            <v>1100</v>
          </cell>
          <cell r="AI176">
            <v>0</v>
          </cell>
          <cell r="AJ176">
            <v>-8863.7899999999991</v>
          </cell>
          <cell r="AK176">
            <v>0</v>
          </cell>
          <cell r="AL176">
            <v>0</v>
          </cell>
          <cell r="AM176">
            <v>0</v>
          </cell>
          <cell r="AN176">
            <v>-2227.7089999999998</v>
          </cell>
          <cell r="AO176">
            <v>0</v>
          </cell>
          <cell r="AP176">
            <v>944461.40100000007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 t="str">
            <v>BIG FORK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</row>
        <row r="179">
          <cell r="A179" t="str">
            <v xml:space="preserve">331.00 0304         </v>
          </cell>
          <cell r="B179">
            <v>304</v>
          </cell>
          <cell r="C179" t="str">
            <v>ProdTrans</v>
          </cell>
          <cell r="D179" t="str">
            <v xml:space="preserve">331.00 0304         </v>
          </cell>
          <cell r="E179">
            <v>331</v>
          </cell>
          <cell r="F179" t="str">
            <v>Structures and Improvements</v>
          </cell>
          <cell r="G179">
            <v>0</v>
          </cell>
          <cell r="H179">
            <v>606391.29</v>
          </cell>
          <cell r="I179">
            <v>0</v>
          </cell>
          <cell r="J179">
            <v>-1444.34</v>
          </cell>
          <cell r="K179">
            <v>0</v>
          </cell>
          <cell r="L179">
            <v>604946.95000000007</v>
          </cell>
          <cell r="M179">
            <v>0</v>
          </cell>
          <cell r="N179">
            <v>-1465.0000000000002</v>
          </cell>
          <cell r="O179">
            <v>0</v>
          </cell>
          <cell r="P179">
            <v>603481.95000000007</v>
          </cell>
          <cell r="Q179">
            <v>0</v>
          </cell>
          <cell r="R179">
            <v>307876</v>
          </cell>
          <cell r="S179">
            <v>0</v>
          </cell>
          <cell r="T179">
            <v>0.29281923269694393</v>
          </cell>
          <cell r="U179">
            <v>0</v>
          </cell>
          <cell r="V179">
            <v>1774</v>
          </cell>
          <cell r="W179">
            <v>0</v>
          </cell>
          <cell r="X179">
            <v>-1444.34</v>
          </cell>
          <cell r="Y179">
            <v>0</v>
          </cell>
          <cell r="Z179">
            <v>-40</v>
          </cell>
          <cell r="AA179">
            <v>0</v>
          </cell>
          <cell r="AB179">
            <v>-577.73599999999999</v>
          </cell>
          <cell r="AC179">
            <v>0</v>
          </cell>
          <cell r="AD179">
            <v>307627.924</v>
          </cell>
          <cell r="AE179">
            <v>0</v>
          </cell>
          <cell r="AF179">
            <v>0.29281923269694393</v>
          </cell>
          <cell r="AG179">
            <v>0</v>
          </cell>
          <cell r="AH179">
            <v>1769</v>
          </cell>
          <cell r="AI179">
            <v>0</v>
          </cell>
          <cell r="AJ179">
            <v>-1465.0000000000002</v>
          </cell>
          <cell r="AK179">
            <v>0</v>
          </cell>
          <cell r="AL179">
            <v>-40</v>
          </cell>
          <cell r="AM179">
            <v>0</v>
          </cell>
          <cell r="AN179">
            <v>-586.00000000000011</v>
          </cell>
          <cell r="AO179">
            <v>0</v>
          </cell>
          <cell r="AP179">
            <v>307345.924</v>
          </cell>
        </row>
        <row r="180">
          <cell r="A180" t="str">
            <v xml:space="preserve">332.00 0304         </v>
          </cell>
          <cell r="B180">
            <v>304</v>
          </cell>
          <cell r="C180" t="str">
            <v>ProdTrans</v>
          </cell>
          <cell r="D180" t="str">
            <v xml:space="preserve">332.00 0304         </v>
          </cell>
          <cell r="E180">
            <v>332</v>
          </cell>
          <cell r="F180" t="str">
            <v>Reservoirs, Dams and Waterways</v>
          </cell>
          <cell r="G180">
            <v>0</v>
          </cell>
          <cell r="H180">
            <v>4696998.58</v>
          </cell>
          <cell r="I180">
            <v>0</v>
          </cell>
          <cell r="J180">
            <v>-7628.05</v>
          </cell>
          <cell r="K180">
            <v>0</v>
          </cell>
          <cell r="L180">
            <v>4689370.53</v>
          </cell>
          <cell r="M180">
            <v>0</v>
          </cell>
          <cell r="N180">
            <v>-7796.15</v>
          </cell>
          <cell r="O180">
            <v>0</v>
          </cell>
          <cell r="P180">
            <v>4681574.38</v>
          </cell>
          <cell r="Q180">
            <v>0</v>
          </cell>
          <cell r="R180">
            <v>2448184</v>
          </cell>
          <cell r="S180">
            <v>0</v>
          </cell>
          <cell r="T180">
            <v>1.1093806408498781</v>
          </cell>
          <cell r="U180">
            <v>0</v>
          </cell>
          <cell r="V180">
            <v>52065</v>
          </cell>
          <cell r="W180">
            <v>0</v>
          </cell>
          <cell r="X180">
            <v>-7628.05</v>
          </cell>
          <cell r="Y180">
            <v>0</v>
          </cell>
          <cell r="Z180">
            <v>-40</v>
          </cell>
          <cell r="AA180">
            <v>0</v>
          </cell>
          <cell r="AB180">
            <v>-3051.22</v>
          </cell>
          <cell r="AC180">
            <v>0</v>
          </cell>
          <cell r="AD180">
            <v>2489569.73</v>
          </cell>
          <cell r="AE180">
            <v>0</v>
          </cell>
          <cell r="AF180">
            <v>1.1093806408498781</v>
          </cell>
          <cell r="AG180">
            <v>0</v>
          </cell>
          <cell r="AH180">
            <v>51980</v>
          </cell>
          <cell r="AI180">
            <v>0</v>
          </cell>
          <cell r="AJ180">
            <v>-7796.15</v>
          </cell>
          <cell r="AK180">
            <v>0</v>
          </cell>
          <cell r="AL180">
            <v>-40</v>
          </cell>
          <cell r="AM180">
            <v>0</v>
          </cell>
          <cell r="AN180">
            <v>-3118.46</v>
          </cell>
          <cell r="AO180">
            <v>0</v>
          </cell>
          <cell r="AP180">
            <v>2530635.12</v>
          </cell>
        </row>
        <row r="181">
          <cell r="A181" t="str">
            <v xml:space="preserve">333.00 0304         </v>
          </cell>
          <cell r="B181">
            <v>304</v>
          </cell>
          <cell r="C181" t="str">
            <v>ProdTrans</v>
          </cell>
          <cell r="D181" t="str">
            <v xml:space="preserve">333.00 0304         </v>
          </cell>
          <cell r="E181">
            <v>333</v>
          </cell>
          <cell r="F181" t="str">
            <v>Waterwheels, Turbines and Generators</v>
          </cell>
          <cell r="G181">
            <v>0</v>
          </cell>
          <cell r="H181">
            <v>1495500.81</v>
          </cell>
          <cell r="I181">
            <v>0</v>
          </cell>
          <cell r="J181">
            <v>-3471.0699999999997</v>
          </cell>
          <cell r="K181">
            <v>0</v>
          </cell>
          <cell r="L181">
            <v>1492029.74</v>
          </cell>
          <cell r="M181">
            <v>0</v>
          </cell>
          <cell r="N181">
            <v>-3630.7200000000003</v>
          </cell>
          <cell r="O181">
            <v>0</v>
          </cell>
          <cell r="P181">
            <v>1488399.02</v>
          </cell>
          <cell r="Q181">
            <v>0</v>
          </cell>
          <cell r="R181">
            <v>769672</v>
          </cell>
          <cell r="S181">
            <v>0</v>
          </cell>
          <cell r="T181">
            <v>1.2226165730369283</v>
          </cell>
          <cell r="U181">
            <v>0</v>
          </cell>
          <cell r="V181">
            <v>18263</v>
          </cell>
          <cell r="W181">
            <v>0</v>
          </cell>
          <cell r="X181">
            <v>-3471.0699999999997</v>
          </cell>
          <cell r="Y181">
            <v>0</v>
          </cell>
          <cell r="Z181">
            <v>-40</v>
          </cell>
          <cell r="AA181">
            <v>0</v>
          </cell>
          <cell r="AB181">
            <v>-1388.4279999999999</v>
          </cell>
          <cell r="AC181">
            <v>0</v>
          </cell>
          <cell r="AD181">
            <v>783075.50200000009</v>
          </cell>
          <cell r="AE181">
            <v>0</v>
          </cell>
          <cell r="AF181">
            <v>1.2226165730369283</v>
          </cell>
          <cell r="AG181">
            <v>0</v>
          </cell>
          <cell r="AH181">
            <v>18220</v>
          </cell>
          <cell r="AI181">
            <v>0</v>
          </cell>
          <cell r="AJ181">
            <v>-3630.7200000000003</v>
          </cell>
          <cell r="AK181">
            <v>0</v>
          </cell>
          <cell r="AL181">
            <v>-40</v>
          </cell>
          <cell r="AM181">
            <v>0</v>
          </cell>
          <cell r="AN181">
            <v>-1452.2880000000002</v>
          </cell>
          <cell r="AO181">
            <v>0</v>
          </cell>
          <cell r="AP181">
            <v>796212.49400000018</v>
          </cell>
        </row>
        <row r="182">
          <cell r="A182" t="str">
            <v xml:space="preserve">334.00 0304         </v>
          </cell>
          <cell r="B182">
            <v>304</v>
          </cell>
          <cell r="C182" t="str">
            <v>ProdTrans</v>
          </cell>
          <cell r="D182" t="str">
            <v xml:space="preserve">334.00 0304         </v>
          </cell>
          <cell r="E182">
            <v>334</v>
          </cell>
          <cell r="F182" t="str">
            <v>Accessory Electric Equipment</v>
          </cell>
          <cell r="G182">
            <v>0</v>
          </cell>
          <cell r="H182">
            <v>300515.20000000001</v>
          </cell>
          <cell r="I182">
            <v>0</v>
          </cell>
          <cell r="J182">
            <v>-2622.6899999999996</v>
          </cell>
          <cell r="K182">
            <v>0</v>
          </cell>
          <cell r="L182">
            <v>297892.51</v>
          </cell>
          <cell r="M182">
            <v>0</v>
          </cell>
          <cell r="N182">
            <v>-2686.74</v>
          </cell>
          <cell r="O182">
            <v>0</v>
          </cell>
          <cell r="P182">
            <v>295205.77</v>
          </cell>
          <cell r="Q182">
            <v>0</v>
          </cell>
          <cell r="R182">
            <v>174744</v>
          </cell>
          <cell r="S182">
            <v>0</v>
          </cell>
          <cell r="T182">
            <v>0.45754760444180015</v>
          </cell>
          <cell r="U182">
            <v>0</v>
          </cell>
          <cell r="V182">
            <v>1369</v>
          </cell>
          <cell r="W182">
            <v>0</v>
          </cell>
          <cell r="X182">
            <v>-2622.6899999999996</v>
          </cell>
          <cell r="Y182">
            <v>0</v>
          </cell>
          <cell r="Z182">
            <v>-20</v>
          </cell>
          <cell r="AA182">
            <v>0</v>
          </cell>
          <cell r="AB182">
            <v>-524.5379999999999</v>
          </cell>
          <cell r="AC182">
            <v>0</v>
          </cell>
          <cell r="AD182">
            <v>172965.772</v>
          </cell>
          <cell r="AE182">
            <v>0</v>
          </cell>
          <cell r="AF182">
            <v>0.45754760444180015</v>
          </cell>
          <cell r="AG182">
            <v>0</v>
          </cell>
          <cell r="AH182">
            <v>1357</v>
          </cell>
          <cell r="AI182">
            <v>0</v>
          </cell>
          <cell r="AJ182">
            <v>-2686.74</v>
          </cell>
          <cell r="AK182">
            <v>0</v>
          </cell>
          <cell r="AL182">
            <v>-20</v>
          </cell>
          <cell r="AM182">
            <v>0</v>
          </cell>
          <cell r="AN182">
            <v>-537.34799999999996</v>
          </cell>
          <cell r="AO182">
            <v>0</v>
          </cell>
          <cell r="AP182">
            <v>171098.68400000001</v>
          </cell>
        </row>
        <row r="183">
          <cell r="A183" t="str">
            <v xml:space="preserve">336.00 0304         </v>
          </cell>
          <cell r="B183">
            <v>304</v>
          </cell>
          <cell r="C183" t="str">
            <v>ProdTrans</v>
          </cell>
          <cell r="D183" t="str">
            <v xml:space="preserve">336.00 0304         </v>
          </cell>
          <cell r="E183">
            <v>336</v>
          </cell>
          <cell r="F183" t="str">
            <v>Roads, Railroads and Bridges</v>
          </cell>
          <cell r="G183">
            <v>0</v>
          </cell>
          <cell r="H183">
            <v>232133.05</v>
          </cell>
          <cell r="I183">
            <v>0</v>
          </cell>
          <cell r="J183">
            <v>-390.6</v>
          </cell>
          <cell r="K183">
            <v>0</v>
          </cell>
          <cell r="L183">
            <v>231742.44999999998</v>
          </cell>
          <cell r="M183">
            <v>0</v>
          </cell>
          <cell r="N183">
            <v>-396.46999999999997</v>
          </cell>
          <cell r="O183">
            <v>0</v>
          </cell>
          <cell r="P183">
            <v>231345.97999999998</v>
          </cell>
          <cell r="Q183">
            <v>0</v>
          </cell>
          <cell r="R183">
            <v>52429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-390.6</v>
          </cell>
          <cell r="Y183">
            <v>0</v>
          </cell>
          <cell r="Z183">
            <v>-40</v>
          </cell>
          <cell r="AA183">
            <v>0</v>
          </cell>
          <cell r="AB183">
            <v>-156.24</v>
          </cell>
          <cell r="AC183">
            <v>0</v>
          </cell>
          <cell r="AD183">
            <v>51882.16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-396.46999999999997</v>
          </cell>
          <cell r="AK183">
            <v>0</v>
          </cell>
          <cell r="AL183">
            <v>-40</v>
          </cell>
          <cell r="AM183">
            <v>0</v>
          </cell>
          <cell r="AN183">
            <v>-158.58799999999999</v>
          </cell>
          <cell r="AO183">
            <v>0</v>
          </cell>
          <cell r="AP183">
            <v>51327.101999999999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 t="str">
            <v>TOTAL BIG FORK</v>
          </cell>
          <cell r="G184">
            <v>0</v>
          </cell>
          <cell r="H184">
            <v>7331538.9299999997</v>
          </cell>
          <cell r="I184">
            <v>0</v>
          </cell>
          <cell r="J184">
            <v>-15556.749999999998</v>
          </cell>
          <cell r="K184">
            <v>0</v>
          </cell>
          <cell r="L184">
            <v>7315982.1800000006</v>
          </cell>
          <cell r="M184">
            <v>0</v>
          </cell>
          <cell r="N184">
            <v>-15975.079999999998</v>
          </cell>
          <cell r="O184">
            <v>0</v>
          </cell>
          <cell r="P184">
            <v>7300007.0999999996</v>
          </cell>
          <cell r="Q184">
            <v>0</v>
          </cell>
          <cell r="R184">
            <v>3752905</v>
          </cell>
          <cell r="S184">
            <v>0</v>
          </cell>
          <cell r="T184">
            <v>0</v>
          </cell>
          <cell r="U184">
            <v>0</v>
          </cell>
          <cell r="V184">
            <v>73471</v>
          </cell>
          <cell r="W184">
            <v>0</v>
          </cell>
          <cell r="X184">
            <v>-15556.749999999998</v>
          </cell>
          <cell r="Y184">
            <v>0</v>
          </cell>
          <cell r="Z184">
            <v>0</v>
          </cell>
          <cell r="AA184">
            <v>0</v>
          </cell>
          <cell r="AB184">
            <v>-5698.1619999999994</v>
          </cell>
          <cell r="AC184">
            <v>0</v>
          </cell>
          <cell r="AD184">
            <v>3805121.0880000005</v>
          </cell>
          <cell r="AE184">
            <v>0</v>
          </cell>
          <cell r="AF184">
            <v>0</v>
          </cell>
          <cell r="AG184">
            <v>0</v>
          </cell>
          <cell r="AH184">
            <v>73326</v>
          </cell>
          <cell r="AI184">
            <v>0</v>
          </cell>
          <cell r="AJ184">
            <v>-15975.079999999998</v>
          </cell>
          <cell r="AK184">
            <v>0</v>
          </cell>
          <cell r="AL184">
            <v>0</v>
          </cell>
          <cell r="AM184">
            <v>0</v>
          </cell>
          <cell r="AN184">
            <v>-5852.6840000000002</v>
          </cell>
          <cell r="AO184">
            <v>0</v>
          </cell>
          <cell r="AP184">
            <v>3856619.3240000005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 t="str">
            <v>CONDIT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187" t="str">
            <v xml:space="preserve">330.20 0305         </v>
          </cell>
          <cell r="B187">
            <v>305</v>
          </cell>
          <cell r="C187" t="str">
            <v>ProdTrans</v>
          </cell>
          <cell r="D187" t="str">
            <v xml:space="preserve">330.20 0305         </v>
          </cell>
          <cell r="E187">
            <v>330.2</v>
          </cell>
          <cell r="F187" t="str">
            <v>Land Rights</v>
          </cell>
          <cell r="G187">
            <v>0</v>
          </cell>
          <cell r="H187">
            <v>172.28</v>
          </cell>
          <cell r="I187">
            <v>0</v>
          </cell>
          <cell r="J187">
            <v>-172.28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172</v>
          </cell>
          <cell r="S187">
            <v>0</v>
          </cell>
          <cell r="T187">
            <v>9.5930232558139537</v>
          </cell>
          <cell r="U187">
            <v>0</v>
          </cell>
          <cell r="V187">
            <v>8</v>
          </cell>
          <cell r="W187">
            <v>0</v>
          </cell>
          <cell r="X187">
            <v>-172.28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7.7199999999999989</v>
          </cell>
          <cell r="AE187">
            <v>0</v>
          </cell>
          <cell r="AF187">
            <v>9.5930232558139537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7.7199999999999989</v>
          </cell>
        </row>
        <row r="188">
          <cell r="A188" t="str">
            <v xml:space="preserve">330.40 0305         </v>
          </cell>
          <cell r="B188">
            <v>305</v>
          </cell>
          <cell r="C188" t="str">
            <v>ProdTrans</v>
          </cell>
          <cell r="D188" t="str">
            <v xml:space="preserve">330.40 0305         </v>
          </cell>
          <cell r="E188">
            <v>330.4</v>
          </cell>
          <cell r="F188" t="str">
            <v>Flood Rights</v>
          </cell>
          <cell r="G188">
            <v>0</v>
          </cell>
          <cell r="H188">
            <v>2963.75</v>
          </cell>
          <cell r="I188">
            <v>0</v>
          </cell>
          <cell r="J188">
            <v>-2963.75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2964</v>
          </cell>
          <cell r="S188">
            <v>0</v>
          </cell>
          <cell r="T188">
            <v>9.3117408906882595</v>
          </cell>
          <cell r="U188">
            <v>0</v>
          </cell>
          <cell r="V188">
            <v>138</v>
          </cell>
          <cell r="W188">
            <v>0</v>
          </cell>
          <cell r="X188">
            <v>-2963.75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138.25</v>
          </cell>
          <cell r="AE188">
            <v>0</v>
          </cell>
          <cell r="AF188">
            <v>9.3117408906882595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138.25</v>
          </cell>
        </row>
        <row r="189">
          <cell r="A189" t="str">
            <v xml:space="preserve">331.00 0305         </v>
          </cell>
          <cell r="B189">
            <v>305</v>
          </cell>
          <cell r="C189" t="str">
            <v>ProdTrans</v>
          </cell>
          <cell r="D189" t="str">
            <v xml:space="preserve">331.00 0305         </v>
          </cell>
          <cell r="E189">
            <v>331</v>
          </cell>
          <cell r="F189" t="str">
            <v>Structures and Improvements</v>
          </cell>
          <cell r="G189">
            <v>0</v>
          </cell>
          <cell r="H189">
            <v>1038010.77</v>
          </cell>
          <cell r="I189">
            <v>0</v>
          </cell>
          <cell r="J189">
            <v>-1038010.7699999999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1012852</v>
          </cell>
          <cell r="S189">
            <v>0</v>
          </cell>
          <cell r="T189">
            <v>11.110501985420495</v>
          </cell>
          <cell r="U189">
            <v>0</v>
          </cell>
          <cell r="V189">
            <v>57664</v>
          </cell>
          <cell r="W189">
            <v>0</v>
          </cell>
          <cell r="X189">
            <v>-1038010.7699999999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32505.230000000098</v>
          </cell>
          <cell r="AE189">
            <v>0</v>
          </cell>
          <cell r="AF189">
            <v>11.110501985420495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32505.230000000098</v>
          </cell>
        </row>
        <row r="190">
          <cell r="A190" t="str">
            <v xml:space="preserve">332.00 0305         </v>
          </cell>
          <cell r="B190">
            <v>305</v>
          </cell>
          <cell r="C190" t="str">
            <v>ProdTrans</v>
          </cell>
          <cell r="D190" t="str">
            <v xml:space="preserve">332.00 0305         </v>
          </cell>
          <cell r="E190">
            <v>332</v>
          </cell>
          <cell r="F190" t="str">
            <v>Reservoirs, Dams and Waterways</v>
          </cell>
          <cell r="G190">
            <v>0</v>
          </cell>
          <cell r="H190">
            <v>76393.33</v>
          </cell>
          <cell r="I190">
            <v>0</v>
          </cell>
          <cell r="J190">
            <v>-76393.329999999987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76393</v>
          </cell>
          <cell r="S190">
            <v>0</v>
          </cell>
          <cell r="T190">
            <v>10.77243106137926</v>
          </cell>
          <cell r="U190">
            <v>0</v>
          </cell>
          <cell r="V190">
            <v>4115</v>
          </cell>
          <cell r="W190">
            <v>0</v>
          </cell>
          <cell r="X190">
            <v>-76393.329999999987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4114.6700000000128</v>
          </cell>
          <cell r="AE190">
            <v>0</v>
          </cell>
          <cell r="AF190">
            <v>10.77243106137926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4114.6700000000128</v>
          </cell>
        </row>
        <row r="191">
          <cell r="A191" t="str">
            <v xml:space="preserve">333.00 0305         </v>
          </cell>
          <cell r="B191">
            <v>305</v>
          </cell>
          <cell r="C191" t="str">
            <v>ProdTrans</v>
          </cell>
          <cell r="D191" t="str">
            <v xml:space="preserve">333.00 0305         </v>
          </cell>
          <cell r="E191">
            <v>333</v>
          </cell>
          <cell r="F191" t="str">
            <v>Waterwheels, Turbines and Generators</v>
          </cell>
          <cell r="G191">
            <v>0</v>
          </cell>
          <cell r="H191">
            <v>87928.29</v>
          </cell>
          <cell r="I191">
            <v>0</v>
          </cell>
          <cell r="J191">
            <v>-87928.29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76631</v>
          </cell>
          <cell r="S191">
            <v>0</v>
          </cell>
          <cell r="T191">
            <v>11.999244015681656</v>
          </cell>
          <cell r="U191">
            <v>0</v>
          </cell>
          <cell r="V191">
            <v>5275</v>
          </cell>
          <cell r="W191">
            <v>0</v>
          </cell>
          <cell r="X191">
            <v>-87928.29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-6022.2899999999936</v>
          </cell>
          <cell r="AE191">
            <v>0</v>
          </cell>
          <cell r="AF191">
            <v>11.999244015681656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-6022.2899999999936</v>
          </cell>
        </row>
        <row r="192">
          <cell r="A192" t="str">
            <v xml:space="preserve">334.00 0305         </v>
          </cell>
          <cell r="B192">
            <v>305</v>
          </cell>
          <cell r="C192" t="str">
            <v>ProdTrans</v>
          </cell>
          <cell r="D192" t="str">
            <v xml:space="preserve">334.00 0305         </v>
          </cell>
          <cell r="E192">
            <v>334</v>
          </cell>
          <cell r="F192" t="str">
            <v>Accessory Electric Equipment</v>
          </cell>
          <cell r="G192">
            <v>0</v>
          </cell>
          <cell r="H192">
            <v>132519.20000000001</v>
          </cell>
          <cell r="I192">
            <v>0</v>
          </cell>
          <cell r="J192">
            <v>-132519.19999999998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132519</v>
          </cell>
          <cell r="S192">
            <v>0</v>
          </cell>
          <cell r="T192">
            <v>11.744816748618645</v>
          </cell>
          <cell r="U192">
            <v>0</v>
          </cell>
          <cell r="V192">
            <v>7782</v>
          </cell>
          <cell r="W192">
            <v>0</v>
          </cell>
          <cell r="X192">
            <v>-132519.19999999998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7781.8000000000175</v>
          </cell>
          <cell r="AE192">
            <v>0</v>
          </cell>
          <cell r="AF192">
            <v>11.744816748618645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7781.8000000000175</v>
          </cell>
        </row>
        <row r="193">
          <cell r="A193" t="str">
            <v xml:space="preserve">335.00 0305         </v>
          </cell>
          <cell r="B193">
            <v>305</v>
          </cell>
          <cell r="C193" t="str">
            <v>ProdTrans</v>
          </cell>
          <cell r="D193" t="str">
            <v xml:space="preserve">335.00 0305         </v>
          </cell>
          <cell r="E193">
            <v>335</v>
          </cell>
          <cell r="F193" t="str">
            <v>Miscellaneous Power Plant Equipment</v>
          </cell>
          <cell r="G193">
            <v>0</v>
          </cell>
          <cell r="H193">
            <v>3588.26</v>
          </cell>
          <cell r="I193">
            <v>0</v>
          </cell>
          <cell r="J193">
            <v>-3588.26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3588</v>
          </cell>
          <cell r="S193">
            <v>0</v>
          </cell>
          <cell r="T193">
            <v>14.381270903010032</v>
          </cell>
          <cell r="U193">
            <v>0</v>
          </cell>
          <cell r="V193">
            <v>258</v>
          </cell>
          <cell r="W193">
            <v>0</v>
          </cell>
          <cell r="X193">
            <v>-3588.26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257.73999999999978</v>
          </cell>
          <cell r="AE193">
            <v>0</v>
          </cell>
          <cell r="AF193">
            <v>14.381270903010032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257.73999999999978</v>
          </cell>
        </row>
        <row r="194">
          <cell r="A194" t="str">
            <v xml:space="preserve">336.00 0305         </v>
          </cell>
          <cell r="B194">
            <v>305</v>
          </cell>
          <cell r="C194" t="str">
            <v>ProdTrans</v>
          </cell>
          <cell r="D194" t="str">
            <v xml:space="preserve">336.00 0305         </v>
          </cell>
          <cell r="E194">
            <v>336</v>
          </cell>
          <cell r="F194" t="str">
            <v>Roads, Railroads and Bridges</v>
          </cell>
          <cell r="G194">
            <v>0</v>
          </cell>
          <cell r="H194">
            <v>59738.080000000002</v>
          </cell>
          <cell r="I194">
            <v>0</v>
          </cell>
          <cell r="J194">
            <v>-59738.079999999994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59738</v>
          </cell>
          <cell r="S194">
            <v>0</v>
          </cell>
          <cell r="T194">
            <v>10.089055542535739</v>
          </cell>
          <cell r="U194">
            <v>0</v>
          </cell>
          <cell r="V194">
            <v>3014</v>
          </cell>
          <cell r="W194">
            <v>0</v>
          </cell>
          <cell r="X194">
            <v>-59738.079999999994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3013.9200000000055</v>
          </cell>
          <cell r="AE194">
            <v>0</v>
          </cell>
          <cell r="AF194">
            <v>10.089055542535739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3013.9200000000055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 t="str">
            <v>TOTAL CONDIT</v>
          </cell>
          <cell r="G195">
            <v>0</v>
          </cell>
          <cell r="H195">
            <v>1401313.9600000002</v>
          </cell>
          <cell r="I195">
            <v>0</v>
          </cell>
          <cell r="J195">
            <v>-1401313.96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1364857</v>
          </cell>
          <cell r="S195">
            <v>0</v>
          </cell>
          <cell r="T195">
            <v>0</v>
          </cell>
          <cell r="U195">
            <v>0</v>
          </cell>
          <cell r="V195">
            <v>78254</v>
          </cell>
          <cell r="W195">
            <v>0</v>
          </cell>
          <cell r="X195">
            <v>-1401313.96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41797.040000000139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41797.040000000139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 t="str">
            <v>CUTLER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198" t="str">
            <v xml:space="preserve">330.30 0306         </v>
          </cell>
          <cell r="B198">
            <v>306</v>
          </cell>
          <cell r="C198" t="str">
            <v>ProdTrans</v>
          </cell>
          <cell r="D198" t="str">
            <v xml:space="preserve">330.30 0306         </v>
          </cell>
          <cell r="E198">
            <v>330.3</v>
          </cell>
          <cell r="F198" t="str">
            <v>Water Rights</v>
          </cell>
          <cell r="G198">
            <v>0</v>
          </cell>
          <cell r="H198">
            <v>4818.3100000000004</v>
          </cell>
          <cell r="I198">
            <v>0</v>
          </cell>
          <cell r="J198">
            <v>0</v>
          </cell>
          <cell r="K198">
            <v>0</v>
          </cell>
          <cell r="L198">
            <v>4818.3100000000004</v>
          </cell>
          <cell r="M198">
            <v>0</v>
          </cell>
          <cell r="N198">
            <v>0</v>
          </cell>
          <cell r="O198">
            <v>0</v>
          </cell>
          <cell r="P198">
            <v>4818.3100000000004</v>
          </cell>
          <cell r="Q198">
            <v>0</v>
          </cell>
          <cell r="R198">
            <v>2949</v>
          </cell>
          <cell r="S198">
            <v>0</v>
          </cell>
          <cell r="T198">
            <v>2.2704211060375443</v>
          </cell>
          <cell r="U198">
            <v>0</v>
          </cell>
          <cell r="V198">
            <v>109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3058</v>
          </cell>
          <cell r="AE198">
            <v>0</v>
          </cell>
          <cell r="AF198">
            <v>2.2704211060375443</v>
          </cell>
          <cell r="AG198">
            <v>0</v>
          </cell>
          <cell r="AH198">
            <v>109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3167</v>
          </cell>
        </row>
        <row r="199">
          <cell r="A199" t="str">
            <v xml:space="preserve">330.40 0306         </v>
          </cell>
          <cell r="B199">
            <v>306</v>
          </cell>
          <cell r="C199" t="str">
            <v>ProdTrans</v>
          </cell>
          <cell r="D199" t="str">
            <v xml:space="preserve">330.40 0306         </v>
          </cell>
          <cell r="E199">
            <v>330.4</v>
          </cell>
          <cell r="F199" t="str">
            <v>Flood Rights</v>
          </cell>
          <cell r="G199">
            <v>0</v>
          </cell>
          <cell r="H199">
            <v>90968.42</v>
          </cell>
          <cell r="I199">
            <v>0</v>
          </cell>
          <cell r="J199">
            <v>0</v>
          </cell>
          <cell r="K199">
            <v>0</v>
          </cell>
          <cell r="L199">
            <v>90968.42</v>
          </cell>
          <cell r="M199">
            <v>0</v>
          </cell>
          <cell r="N199">
            <v>0</v>
          </cell>
          <cell r="O199">
            <v>0</v>
          </cell>
          <cell r="P199">
            <v>90968.42</v>
          </cell>
          <cell r="Q199">
            <v>0</v>
          </cell>
          <cell r="R199">
            <v>53064</v>
          </cell>
          <cell r="S199">
            <v>0</v>
          </cell>
          <cell r="T199">
            <v>2.5123608790392713</v>
          </cell>
          <cell r="U199">
            <v>0</v>
          </cell>
          <cell r="V199">
            <v>2285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55349</v>
          </cell>
          <cell r="AE199">
            <v>0</v>
          </cell>
          <cell r="AF199">
            <v>2.5123608790392713</v>
          </cell>
          <cell r="AG199">
            <v>0</v>
          </cell>
          <cell r="AH199">
            <v>2285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57634</v>
          </cell>
        </row>
        <row r="200">
          <cell r="A200" t="str">
            <v xml:space="preserve">331.00 0306         </v>
          </cell>
          <cell r="B200">
            <v>306</v>
          </cell>
          <cell r="C200" t="str">
            <v>ProdTrans</v>
          </cell>
          <cell r="D200" t="str">
            <v xml:space="preserve">331.00 0306         </v>
          </cell>
          <cell r="E200">
            <v>331</v>
          </cell>
          <cell r="F200" t="str">
            <v>Structures and Improvements</v>
          </cell>
          <cell r="G200">
            <v>0</v>
          </cell>
          <cell r="H200">
            <v>3968892.28</v>
          </cell>
          <cell r="I200">
            <v>0</v>
          </cell>
          <cell r="J200">
            <v>-10181.610000000002</v>
          </cell>
          <cell r="K200">
            <v>0</v>
          </cell>
          <cell r="L200">
            <v>3958710.67</v>
          </cell>
          <cell r="M200">
            <v>0</v>
          </cell>
          <cell r="N200">
            <v>-10330.4</v>
          </cell>
          <cell r="O200">
            <v>0</v>
          </cell>
          <cell r="P200">
            <v>3948380.27</v>
          </cell>
          <cell r="Q200">
            <v>0</v>
          </cell>
          <cell r="R200">
            <v>1565277</v>
          </cell>
          <cell r="S200">
            <v>0</v>
          </cell>
          <cell r="T200">
            <v>3.5730551421973047</v>
          </cell>
          <cell r="U200">
            <v>0</v>
          </cell>
          <cell r="V200">
            <v>141629</v>
          </cell>
          <cell r="W200">
            <v>0</v>
          </cell>
          <cell r="X200">
            <v>-10181.610000000002</v>
          </cell>
          <cell r="Y200">
            <v>0</v>
          </cell>
          <cell r="Z200">
            <v>-40</v>
          </cell>
          <cell r="AA200">
            <v>0</v>
          </cell>
          <cell r="AB200">
            <v>-4072.6440000000007</v>
          </cell>
          <cell r="AC200">
            <v>0</v>
          </cell>
          <cell r="AD200">
            <v>1692651.7459999998</v>
          </cell>
          <cell r="AE200">
            <v>0</v>
          </cell>
          <cell r="AF200">
            <v>3.5730551421973047</v>
          </cell>
          <cell r="AG200">
            <v>0</v>
          </cell>
          <cell r="AH200">
            <v>141262</v>
          </cell>
          <cell r="AI200">
            <v>0</v>
          </cell>
          <cell r="AJ200">
            <v>-10330.4</v>
          </cell>
          <cell r="AK200">
            <v>0</v>
          </cell>
          <cell r="AL200">
            <v>-40</v>
          </cell>
          <cell r="AM200">
            <v>0</v>
          </cell>
          <cell r="AN200">
            <v>-4132.16</v>
          </cell>
          <cell r="AO200">
            <v>0</v>
          </cell>
          <cell r="AP200">
            <v>1819451.186</v>
          </cell>
        </row>
        <row r="201">
          <cell r="A201" t="str">
            <v xml:space="preserve">332.00 0306         </v>
          </cell>
          <cell r="B201">
            <v>306</v>
          </cell>
          <cell r="C201" t="str">
            <v>ProdTrans</v>
          </cell>
          <cell r="D201" t="str">
            <v xml:space="preserve">332.00 0306         </v>
          </cell>
          <cell r="E201">
            <v>332</v>
          </cell>
          <cell r="F201" t="str">
            <v>Reservoirs, Dams and Waterways</v>
          </cell>
          <cell r="G201">
            <v>0</v>
          </cell>
          <cell r="H201">
            <v>7553630.7599999998</v>
          </cell>
          <cell r="I201">
            <v>0</v>
          </cell>
          <cell r="J201">
            <v>-20906.499999999996</v>
          </cell>
          <cell r="K201">
            <v>0</v>
          </cell>
          <cell r="L201">
            <v>7532724.2599999998</v>
          </cell>
          <cell r="M201">
            <v>0</v>
          </cell>
          <cell r="N201">
            <v>-21326.660000000007</v>
          </cell>
          <cell r="O201">
            <v>0</v>
          </cell>
          <cell r="P201">
            <v>7511397.5999999996</v>
          </cell>
          <cell r="Q201">
            <v>0</v>
          </cell>
          <cell r="R201">
            <v>3110868</v>
          </cell>
          <cell r="S201">
            <v>0</v>
          </cell>
          <cell r="T201">
            <v>2.9960498283834496</v>
          </cell>
          <cell r="U201">
            <v>0</v>
          </cell>
          <cell r="V201">
            <v>225997</v>
          </cell>
          <cell r="W201">
            <v>0</v>
          </cell>
          <cell r="X201">
            <v>-20906.499999999996</v>
          </cell>
          <cell r="Y201">
            <v>0</v>
          </cell>
          <cell r="Z201">
            <v>-40</v>
          </cell>
          <cell r="AA201">
            <v>0</v>
          </cell>
          <cell r="AB201">
            <v>-8362.5999999999985</v>
          </cell>
          <cell r="AC201">
            <v>0</v>
          </cell>
          <cell r="AD201">
            <v>3307595.9</v>
          </cell>
          <cell r="AE201">
            <v>0</v>
          </cell>
          <cell r="AF201">
            <v>2.9960498283834496</v>
          </cell>
          <cell r="AG201">
            <v>0</v>
          </cell>
          <cell r="AH201">
            <v>225365</v>
          </cell>
          <cell r="AI201">
            <v>0</v>
          </cell>
          <cell r="AJ201">
            <v>-21326.660000000007</v>
          </cell>
          <cell r="AK201">
            <v>0</v>
          </cell>
          <cell r="AL201">
            <v>-40</v>
          </cell>
          <cell r="AM201">
            <v>0</v>
          </cell>
          <cell r="AN201">
            <v>-8530.6640000000025</v>
          </cell>
          <cell r="AO201">
            <v>0</v>
          </cell>
          <cell r="AP201">
            <v>3503103.5759999999</v>
          </cell>
        </row>
        <row r="202">
          <cell r="A202" t="str">
            <v xml:space="preserve">333.00 0306         </v>
          </cell>
          <cell r="B202">
            <v>306</v>
          </cell>
          <cell r="C202" t="str">
            <v>ProdTrans</v>
          </cell>
          <cell r="D202" t="str">
            <v xml:space="preserve">333.00 0306         </v>
          </cell>
          <cell r="E202">
            <v>333</v>
          </cell>
          <cell r="F202" t="str">
            <v>Waterwheels, Turbines and Generators</v>
          </cell>
          <cell r="G202">
            <v>0</v>
          </cell>
          <cell r="H202">
            <v>11999063.029999999</v>
          </cell>
          <cell r="I202">
            <v>0</v>
          </cell>
          <cell r="J202">
            <v>-15164.779999999997</v>
          </cell>
          <cell r="K202">
            <v>0</v>
          </cell>
          <cell r="L202">
            <v>11983898.25</v>
          </cell>
          <cell r="M202">
            <v>0</v>
          </cell>
          <cell r="N202">
            <v>-16072.03</v>
          </cell>
          <cell r="O202">
            <v>0</v>
          </cell>
          <cell r="P202">
            <v>11967826.220000001</v>
          </cell>
          <cell r="Q202">
            <v>0</v>
          </cell>
          <cell r="R202">
            <v>2130854</v>
          </cell>
          <cell r="S202">
            <v>0</v>
          </cell>
          <cell r="T202">
            <v>2.5866739492598643</v>
          </cell>
          <cell r="U202">
            <v>0</v>
          </cell>
          <cell r="V202">
            <v>310181</v>
          </cell>
          <cell r="W202">
            <v>0</v>
          </cell>
          <cell r="X202">
            <v>-15164.779999999997</v>
          </cell>
          <cell r="Y202">
            <v>0</v>
          </cell>
          <cell r="Z202">
            <v>-40</v>
          </cell>
          <cell r="AA202">
            <v>0</v>
          </cell>
          <cell r="AB202">
            <v>-6065.9119999999984</v>
          </cell>
          <cell r="AC202">
            <v>0</v>
          </cell>
          <cell r="AD202">
            <v>2419804.3080000002</v>
          </cell>
          <cell r="AE202">
            <v>0</v>
          </cell>
          <cell r="AF202">
            <v>2.5866739492598643</v>
          </cell>
          <cell r="AG202">
            <v>0</v>
          </cell>
          <cell r="AH202">
            <v>309777</v>
          </cell>
          <cell r="AI202">
            <v>0</v>
          </cell>
          <cell r="AJ202">
            <v>-16072.03</v>
          </cell>
          <cell r="AK202">
            <v>0</v>
          </cell>
          <cell r="AL202">
            <v>-40</v>
          </cell>
          <cell r="AM202">
            <v>0</v>
          </cell>
          <cell r="AN202">
            <v>-6428.8120000000008</v>
          </cell>
          <cell r="AO202">
            <v>0</v>
          </cell>
          <cell r="AP202">
            <v>2707080.4660000005</v>
          </cell>
        </row>
        <row r="203">
          <cell r="A203" t="str">
            <v xml:space="preserve">334.00 0306         </v>
          </cell>
          <cell r="B203">
            <v>306</v>
          </cell>
          <cell r="C203" t="str">
            <v>ProdTrans</v>
          </cell>
          <cell r="D203" t="str">
            <v xml:space="preserve">334.00 0306         </v>
          </cell>
          <cell r="E203">
            <v>334</v>
          </cell>
          <cell r="F203" t="str">
            <v>Accessory Electric Equipment</v>
          </cell>
          <cell r="G203">
            <v>0</v>
          </cell>
          <cell r="H203">
            <v>2564703.0099999998</v>
          </cell>
          <cell r="I203">
            <v>0</v>
          </cell>
          <cell r="J203">
            <v>-14780.76</v>
          </cell>
          <cell r="K203">
            <v>0</v>
          </cell>
          <cell r="L203">
            <v>2549922.25</v>
          </cell>
          <cell r="M203">
            <v>0</v>
          </cell>
          <cell r="N203">
            <v>-15661.689999999999</v>
          </cell>
          <cell r="O203">
            <v>0</v>
          </cell>
          <cell r="P203">
            <v>2534260.56</v>
          </cell>
          <cell r="Q203">
            <v>0</v>
          </cell>
          <cell r="R203">
            <v>510863</v>
          </cell>
          <cell r="S203">
            <v>0</v>
          </cell>
          <cell r="T203">
            <v>3.0716569624021646</v>
          </cell>
          <cell r="U203">
            <v>0</v>
          </cell>
          <cell r="V203">
            <v>78552</v>
          </cell>
          <cell r="W203">
            <v>0</v>
          </cell>
          <cell r="X203">
            <v>-14780.76</v>
          </cell>
          <cell r="Y203">
            <v>0</v>
          </cell>
          <cell r="Z203">
            <v>-20</v>
          </cell>
          <cell r="AA203">
            <v>0</v>
          </cell>
          <cell r="AB203">
            <v>-2956.152</v>
          </cell>
          <cell r="AC203">
            <v>0</v>
          </cell>
          <cell r="AD203">
            <v>571678.08799999999</v>
          </cell>
          <cell r="AE203">
            <v>0</v>
          </cell>
          <cell r="AF203">
            <v>3.0716569624021646</v>
          </cell>
          <cell r="AG203">
            <v>0</v>
          </cell>
          <cell r="AH203">
            <v>78084</v>
          </cell>
          <cell r="AI203">
            <v>0</v>
          </cell>
          <cell r="AJ203">
            <v>-15661.689999999999</v>
          </cell>
          <cell r="AK203">
            <v>0</v>
          </cell>
          <cell r="AL203">
            <v>-20</v>
          </cell>
          <cell r="AM203">
            <v>0</v>
          </cell>
          <cell r="AN203">
            <v>-3132.3379999999997</v>
          </cell>
          <cell r="AO203">
            <v>0</v>
          </cell>
          <cell r="AP203">
            <v>630968.06000000006</v>
          </cell>
        </row>
        <row r="204">
          <cell r="A204" t="str">
            <v xml:space="preserve">335.00 0306         </v>
          </cell>
          <cell r="B204">
            <v>306</v>
          </cell>
          <cell r="C204" t="str">
            <v>ProdTrans</v>
          </cell>
          <cell r="D204" t="str">
            <v xml:space="preserve">335.00 0306         </v>
          </cell>
          <cell r="E204">
            <v>335</v>
          </cell>
          <cell r="F204" t="str">
            <v>Miscellaneous Power Plant Equipment</v>
          </cell>
          <cell r="G204">
            <v>0</v>
          </cell>
          <cell r="H204">
            <v>12554.11</v>
          </cell>
          <cell r="I204">
            <v>0</v>
          </cell>
          <cell r="J204">
            <v>-88.29</v>
          </cell>
          <cell r="K204">
            <v>0</v>
          </cell>
          <cell r="L204">
            <v>12465.82</v>
          </cell>
          <cell r="M204">
            <v>0</v>
          </cell>
          <cell r="N204">
            <v>-88.87</v>
          </cell>
          <cell r="O204">
            <v>0</v>
          </cell>
          <cell r="P204">
            <v>12376.949999999999</v>
          </cell>
          <cell r="Q204">
            <v>0</v>
          </cell>
          <cell r="R204">
            <v>5906</v>
          </cell>
          <cell r="S204">
            <v>0</v>
          </cell>
          <cell r="T204">
            <v>3.5124058118111714</v>
          </cell>
          <cell r="U204">
            <v>0</v>
          </cell>
          <cell r="V204">
            <v>439</v>
          </cell>
          <cell r="W204">
            <v>0</v>
          </cell>
          <cell r="X204">
            <v>-88.29</v>
          </cell>
          <cell r="Y204">
            <v>0</v>
          </cell>
          <cell r="Z204">
            <v>-10</v>
          </cell>
          <cell r="AA204">
            <v>0</v>
          </cell>
          <cell r="AB204">
            <v>-8.8290000000000006</v>
          </cell>
          <cell r="AC204">
            <v>0</v>
          </cell>
          <cell r="AD204">
            <v>6247.8810000000003</v>
          </cell>
          <cell r="AE204">
            <v>0</v>
          </cell>
          <cell r="AF204">
            <v>3.5124058118111714</v>
          </cell>
          <cell r="AG204">
            <v>0</v>
          </cell>
          <cell r="AH204">
            <v>436</v>
          </cell>
          <cell r="AI204">
            <v>0</v>
          </cell>
          <cell r="AJ204">
            <v>-88.87</v>
          </cell>
          <cell r="AK204">
            <v>0</v>
          </cell>
          <cell r="AL204">
            <v>-10</v>
          </cell>
          <cell r="AM204">
            <v>0</v>
          </cell>
          <cell r="AN204">
            <v>-8.8870000000000005</v>
          </cell>
          <cell r="AO204">
            <v>0</v>
          </cell>
          <cell r="AP204">
            <v>6586.1240000000007</v>
          </cell>
        </row>
        <row r="205">
          <cell r="A205" t="str">
            <v xml:space="preserve">336.00 0306         </v>
          </cell>
          <cell r="B205">
            <v>306</v>
          </cell>
          <cell r="C205" t="str">
            <v>ProdTrans</v>
          </cell>
          <cell r="D205" t="str">
            <v xml:space="preserve">336.00 0306         </v>
          </cell>
          <cell r="E205">
            <v>336</v>
          </cell>
          <cell r="F205" t="str">
            <v>Roads, Railroads and Bridges</v>
          </cell>
          <cell r="G205">
            <v>0</v>
          </cell>
          <cell r="H205">
            <v>572059.24</v>
          </cell>
          <cell r="I205">
            <v>0</v>
          </cell>
          <cell r="J205">
            <v>-1420.18</v>
          </cell>
          <cell r="K205">
            <v>0</v>
          </cell>
          <cell r="L205">
            <v>570639.05999999994</v>
          </cell>
          <cell r="M205">
            <v>0</v>
          </cell>
          <cell r="N205">
            <v>-1440.52</v>
          </cell>
          <cell r="O205">
            <v>0</v>
          </cell>
          <cell r="P205">
            <v>569198.53999999992</v>
          </cell>
          <cell r="Q205">
            <v>0</v>
          </cell>
          <cell r="R205">
            <v>259659</v>
          </cell>
          <cell r="S205">
            <v>0</v>
          </cell>
          <cell r="T205">
            <v>3.4165922180778332</v>
          </cell>
          <cell r="U205">
            <v>0</v>
          </cell>
          <cell r="V205">
            <v>19521</v>
          </cell>
          <cell r="W205">
            <v>0</v>
          </cell>
          <cell r="X205">
            <v>-1420.18</v>
          </cell>
          <cell r="Y205">
            <v>0</v>
          </cell>
          <cell r="Z205">
            <v>-40</v>
          </cell>
          <cell r="AA205">
            <v>0</v>
          </cell>
          <cell r="AB205">
            <v>-568.072</v>
          </cell>
          <cell r="AC205">
            <v>0</v>
          </cell>
          <cell r="AD205">
            <v>277191.74800000002</v>
          </cell>
          <cell r="AE205">
            <v>0</v>
          </cell>
          <cell r="AF205">
            <v>3.4165922180778332</v>
          </cell>
          <cell r="AG205">
            <v>0</v>
          </cell>
          <cell r="AH205">
            <v>19472</v>
          </cell>
          <cell r="AI205">
            <v>0</v>
          </cell>
          <cell r="AJ205">
            <v>-1440.52</v>
          </cell>
          <cell r="AK205">
            <v>0</v>
          </cell>
          <cell r="AL205">
            <v>-40</v>
          </cell>
          <cell r="AM205">
            <v>0</v>
          </cell>
          <cell r="AN205">
            <v>-576.20800000000008</v>
          </cell>
          <cell r="AO205">
            <v>0</v>
          </cell>
          <cell r="AP205">
            <v>294647.02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 t="str">
            <v>TOTAL CUTLER</v>
          </cell>
          <cell r="G206">
            <v>0</v>
          </cell>
          <cell r="H206">
            <v>26766689.159999993</v>
          </cell>
          <cell r="I206">
            <v>0</v>
          </cell>
          <cell r="J206">
            <v>-62542.12</v>
          </cell>
          <cell r="K206">
            <v>0</v>
          </cell>
          <cell r="L206">
            <v>26704147.039999999</v>
          </cell>
          <cell r="M206">
            <v>0</v>
          </cell>
          <cell r="N206">
            <v>-64920.17</v>
          </cell>
          <cell r="O206">
            <v>0</v>
          </cell>
          <cell r="P206">
            <v>26639226.869999997</v>
          </cell>
          <cell r="Q206">
            <v>0</v>
          </cell>
          <cell r="R206">
            <v>7639440</v>
          </cell>
          <cell r="S206">
            <v>0</v>
          </cell>
          <cell r="T206">
            <v>0</v>
          </cell>
          <cell r="U206">
            <v>0</v>
          </cell>
          <cell r="V206">
            <v>778713</v>
          </cell>
          <cell r="W206">
            <v>0</v>
          </cell>
          <cell r="X206">
            <v>-62542.12</v>
          </cell>
          <cell r="Y206">
            <v>0</v>
          </cell>
          <cell r="Z206">
            <v>0</v>
          </cell>
          <cell r="AA206">
            <v>0</v>
          </cell>
          <cell r="AB206">
            <v>-22034.208999999999</v>
          </cell>
          <cell r="AC206">
            <v>0</v>
          </cell>
          <cell r="AD206">
            <v>8333576.6709999992</v>
          </cell>
          <cell r="AE206">
            <v>0</v>
          </cell>
          <cell r="AF206">
            <v>0</v>
          </cell>
          <cell r="AG206">
            <v>0</v>
          </cell>
          <cell r="AH206">
            <v>776790</v>
          </cell>
          <cell r="AI206">
            <v>0</v>
          </cell>
          <cell r="AJ206">
            <v>-64920.17</v>
          </cell>
          <cell r="AK206">
            <v>0</v>
          </cell>
          <cell r="AL206">
            <v>0</v>
          </cell>
          <cell r="AM206">
            <v>0</v>
          </cell>
          <cell r="AN206">
            <v>-22809.069</v>
          </cell>
          <cell r="AO206">
            <v>0</v>
          </cell>
          <cell r="AP206">
            <v>9022637.432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 t="str">
            <v>EAGLE POINT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209" t="str">
            <v xml:space="preserve">330.20 0307         </v>
          </cell>
          <cell r="B209">
            <v>307</v>
          </cell>
          <cell r="C209" t="str">
            <v>ProdTrans</v>
          </cell>
          <cell r="D209" t="str">
            <v xml:space="preserve">330.20 0307         </v>
          </cell>
          <cell r="E209">
            <v>330.2</v>
          </cell>
          <cell r="F209" t="str">
            <v>Land Rights</v>
          </cell>
          <cell r="G209">
            <v>0</v>
          </cell>
          <cell r="H209">
            <v>12122.48</v>
          </cell>
          <cell r="I209">
            <v>0</v>
          </cell>
          <cell r="J209">
            <v>0</v>
          </cell>
          <cell r="K209">
            <v>0</v>
          </cell>
          <cell r="L209">
            <v>12122.48</v>
          </cell>
          <cell r="M209">
            <v>0</v>
          </cell>
          <cell r="N209">
            <v>0</v>
          </cell>
          <cell r="O209">
            <v>0</v>
          </cell>
          <cell r="P209">
            <v>12122.48</v>
          </cell>
          <cell r="Q209">
            <v>0</v>
          </cell>
          <cell r="R209">
            <v>12122</v>
          </cell>
          <cell r="S209">
            <v>0</v>
          </cell>
          <cell r="T209">
            <v>7.2942627150287875E-2</v>
          </cell>
          <cell r="U209">
            <v>0</v>
          </cell>
          <cell r="V209">
            <v>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12131</v>
          </cell>
          <cell r="AE209">
            <v>0</v>
          </cell>
          <cell r="AF209">
            <v>7.2942627150287875E-2</v>
          </cell>
          <cell r="AG209">
            <v>0</v>
          </cell>
          <cell r="AH209">
            <v>9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12140</v>
          </cell>
        </row>
        <row r="210">
          <cell r="A210" t="str">
            <v xml:space="preserve">331.00 0307         </v>
          </cell>
          <cell r="B210">
            <v>307</v>
          </cell>
          <cell r="C210" t="str">
            <v>ProdTrans</v>
          </cell>
          <cell r="D210" t="str">
            <v xml:space="preserve">331.00 0307         </v>
          </cell>
          <cell r="E210">
            <v>331</v>
          </cell>
          <cell r="F210" t="str">
            <v>Structures and Improvements</v>
          </cell>
          <cell r="G210">
            <v>0</v>
          </cell>
          <cell r="H210">
            <v>138479.88</v>
          </cell>
          <cell r="I210">
            <v>0</v>
          </cell>
          <cell r="J210">
            <v>-354.88999999999993</v>
          </cell>
          <cell r="K210">
            <v>0</v>
          </cell>
          <cell r="L210">
            <v>138124.99</v>
          </cell>
          <cell r="M210">
            <v>0</v>
          </cell>
          <cell r="N210">
            <v>-360.01</v>
          </cell>
          <cell r="O210">
            <v>0</v>
          </cell>
          <cell r="P210">
            <v>137764.97999999998</v>
          </cell>
          <cell r="Q210">
            <v>0</v>
          </cell>
          <cell r="R210">
            <v>115570</v>
          </cell>
          <cell r="S210">
            <v>0</v>
          </cell>
          <cell r="T210">
            <v>1.1694642350154496</v>
          </cell>
          <cell r="U210">
            <v>0</v>
          </cell>
          <cell r="V210">
            <v>1617</v>
          </cell>
          <cell r="W210">
            <v>0</v>
          </cell>
          <cell r="X210">
            <v>-354.88999999999993</v>
          </cell>
          <cell r="Y210">
            <v>0</v>
          </cell>
          <cell r="Z210">
            <v>-40</v>
          </cell>
          <cell r="AA210">
            <v>0</v>
          </cell>
          <cell r="AB210">
            <v>-141.95599999999996</v>
          </cell>
          <cell r="AC210">
            <v>0</v>
          </cell>
          <cell r="AD210">
            <v>116690.15399999999</v>
          </cell>
          <cell r="AE210">
            <v>0</v>
          </cell>
          <cell r="AF210">
            <v>1.1694642350154496</v>
          </cell>
          <cell r="AG210">
            <v>0</v>
          </cell>
          <cell r="AH210">
            <v>1613</v>
          </cell>
          <cell r="AI210">
            <v>0</v>
          </cell>
          <cell r="AJ210">
            <v>-360.01</v>
          </cell>
          <cell r="AK210">
            <v>0</v>
          </cell>
          <cell r="AL210">
            <v>-40</v>
          </cell>
          <cell r="AM210">
            <v>0</v>
          </cell>
          <cell r="AN210">
            <v>-144.00399999999999</v>
          </cell>
          <cell r="AO210">
            <v>0</v>
          </cell>
          <cell r="AP210">
            <v>117799.14</v>
          </cell>
        </row>
        <row r="211">
          <cell r="A211" t="str">
            <v xml:space="preserve">332.00 0307         </v>
          </cell>
          <cell r="B211">
            <v>307</v>
          </cell>
          <cell r="C211" t="str">
            <v>ProdTrans</v>
          </cell>
          <cell r="D211" t="str">
            <v xml:space="preserve">332.00 0307         </v>
          </cell>
          <cell r="E211">
            <v>332</v>
          </cell>
          <cell r="F211" t="str">
            <v>Reservoirs, Dams and Waterways</v>
          </cell>
          <cell r="G211">
            <v>0</v>
          </cell>
          <cell r="H211">
            <v>1227012.53</v>
          </cell>
          <cell r="I211">
            <v>0</v>
          </cell>
          <cell r="J211">
            <v>-2059.11</v>
          </cell>
          <cell r="K211">
            <v>0</v>
          </cell>
          <cell r="L211">
            <v>1224953.42</v>
          </cell>
          <cell r="M211">
            <v>0</v>
          </cell>
          <cell r="N211">
            <v>-2107.35</v>
          </cell>
          <cell r="O211">
            <v>0</v>
          </cell>
          <cell r="P211">
            <v>1222846.0699999998</v>
          </cell>
          <cell r="Q211">
            <v>0</v>
          </cell>
          <cell r="R211">
            <v>1017939</v>
          </cell>
          <cell r="S211">
            <v>0</v>
          </cell>
          <cell r="T211">
            <v>1.6526839577760699</v>
          </cell>
          <cell r="U211">
            <v>0</v>
          </cell>
          <cell r="V211">
            <v>20262</v>
          </cell>
          <cell r="W211">
            <v>0</v>
          </cell>
          <cell r="X211">
            <v>-2059.11</v>
          </cell>
          <cell r="Y211">
            <v>0</v>
          </cell>
          <cell r="Z211">
            <v>-40</v>
          </cell>
          <cell r="AA211">
            <v>0</v>
          </cell>
          <cell r="AB211">
            <v>-823.64400000000012</v>
          </cell>
          <cell r="AC211">
            <v>0</v>
          </cell>
          <cell r="AD211">
            <v>1035318.246</v>
          </cell>
          <cell r="AE211">
            <v>0</v>
          </cell>
          <cell r="AF211">
            <v>1.6526839577760699</v>
          </cell>
          <cell r="AG211">
            <v>0</v>
          </cell>
          <cell r="AH211">
            <v>20227</v>
          </cell>
          <cell r="AI211">
            <v>0</v>
          </cell>
          <cell r="AJ211">
            <v>-2107.35</v>
          </cell>
          <cell r="AK211">
            <v>0</v>
          </cell>
          <cell r="AL211">
            <v>-40</v>
          </cell>
          <cell r="AM211">
            <v>0</v>
          </cell>
          <cell r="AN211">
            <v>-842.94</v>
          </cell>
          <cell r="AO211">
            <v>0</v>
          </cell>
          <cell r="AP211">
            <v>1052594.956</v>
          </cell>
        </row>
        <row r="212">
          <cell r="A212" t="str">
            <v xml:space="preserve">333.00 0307         </v>
          </cell>
          <cell r="B212">
            <v>307</v>
          </cell>
          <cell r="C212" t="str">
            <v>ProdTrans</v>
          </cell>
          <cell r="D212" t="str">
            <v xml:space="preserve">333.00 0307         </v>
          </cell>
          <cell r="E212">
            <v>333</v>
          </cell>
          <cell r="F212" t="str">
            <v>Waterwheels, Turbines and Generators</v>
          </cell>
          <cell r="G212">
            <v>0</v>
          </cell>
          <cell r="H212">
            <v>251541.42</v>
          </cell>
          <cell r="I212">
            <v>0</v>
          </cell>
          <cell r="J212">
            <v>-1901.5500000000002</v>
          </cell>
          <cell r="K212">
            <v>0</v>
          </cell>
          <cell r="L212">
            <v>249639.87000000002</v>
          </cell>
          <cell r="M212">
            <v>0</v>
          </cell>
          <cell r="N212">
            <v>-1938.9200000000003</v>
          </cell>
          <cell r="O212">
            <v>0</v>
          </cell>
          <cell r="P212">
            <v>247700.95</v>
          </cell>
          <cell r="Q212">
            <v>0</v>
          </cell>
          <cell r="R212">
            <v>249873</v>
          </cell>
          <cell r="S212">
            <v>0</v>
          </cell>
          <cell r="T212">
            <v>0.81335808985811919</v>
          </cell>
          <cell r="U212">
            <v>0</v>
          </cell>
          <cell r="V212">
            <v>2038</v>
          </cell>
          <cell r="W212">
            <v>0</v>
          </cell>
          <cell r="X212">
            <v>-1901.5500000000002</v>
          </cell>
          <cell r="Y212">
            <v>0</v>
          </cell>
          <cell r="Z212">
            <v>-40</v>
          </cell>
          <cell r="AA212">
            <v>0</v>
          </cell>
          <cell r="AB212">
            <v>-760.62</v>
          </cell>
          <cell r="AC212">
            <v>0</v>
          </cell>
          <cell r="AD212">
            <v>249248.83000000002</v>
          </cell>
          <cell r="AE212">
            <v>0</v>
          </cell>
          <cell r="AF212">
            <v>0.81335808985811919</v>
          </cell>
          <cell r="AG212">
            <v>0</v>
          </cell>
          <cell r="AH212">
            <v>2023</v>
          </cell>
          <cell r="AI212">
            <v>0</v>
          </cell>
          <cell r="AJ212">
            <v>-1938.9200000000003</v>
          </cell>
          <cell r="AK212">
            <v>0</v>
          </cell>
          <cell r="AL212">
            <v>-40</v>
          </cell>
          <cell r="AM212">
            <v>0</v>
          </cell>
          <cell r="AN212">
            <v>-775.56800000000021</v>
          </cell>
          <cell r="AO212">
            <v>0</v>
          </cell>
          <cell r="AP212">
            <v>248557.342</v>
          </cell>
        </row>
        <row r="213">
          <cell r="A213" t="str">
            <v xml:space="preserve">334.00 0307         </v>
          </cell>
          <cell r="B213">
            <v>307</v>
          </cell>
          <cell r="C213" t="str">
            <v>ProdTrans</v>
          </cell>
          <cell r="D213" t="str">
            <v xml:space="preserve">334.00 0307         </v>
          </cell>
          <cell r="E213">
            <v>334</v>
          </cell>
          <cell r="F213" t="str">
            <v>Accessory Electric Equipment</v>
          </cell>
          <cell r="G213">
            <v>0</v>
          </cell>
          <cell r="H213">
            <v>98714.47</v>
          </cell>
          <cell r="I213">
            <v>0</v>
          </cell>
          <cell r="J213">
            <v>-928.99</v>
          </cell>
          <cell r="K213">
            <v>0</v>
          </cell>
          <cell r="L213">
            <v>97785.48</v>
          </cell>
          <cell r="M213">
            <v>0</v>
          </cell>
          <cell r="N213">
            <v>-955.18999999999994</v>
          </cell>
          <cell r="O213">
            <v>0</v>
          </cell>
          <cell r="P213">
            <v>96830.29</v>
          </cell>
          <cell r="Q213">
            <v>0</v>
          </cell>
          <cell r="R213">
            <v>69132</v>
          </cell>
          <cell r="S213">
            <v>0</v>
          </cell>
          <cell r="T213">
            <v>1.0560680823591184</v>
          </cell>
          <cell r="U213">
            <v>0</v>
          </cell>
          <cell r="V213">
            <v>1038</v>
          </cell>
          <cell r="W213">
            <v>0</v>
          </cell>
          <cell r="X213">
            <v>-928.99</v>
          </cell>
          <cell r="Y213">
            <v>0</v>
          </cell>
          <cell r="Z213">
            <v>-20</v>
          </cell>
          <cell r="AA213">
            <v>0</v>
          </cell>
          <cell r="AB213">
            <v>-185.798</v>
          </cell>
          <cell r="AC213">
            <v>0</v>
          </cell>
          <cell r="AD213">
            <v>69055.212</v>
          </cell>
          <cell r="AE213">
            <v>0</v>
          </cell>
          <cell r="AF213">
            <v>1.0560680823591184</v>
          </cell>
          <cell r="AG213">
            <v>0</v>
          </cell>
          <cell r="AH213">
            <v>1028</v>
          </cell>
          <cell r="AI213">
            <v>0</v>
          </cell>
          <cell r="AJ213">
            <v>-955.18999999999994</v>
          </cell>
          <cell r="AK213">
            <v>0</v>
          </cell>
          <cell r="AL213">
            <v>-20</v>
          </cell>
          <cell r="AM213">
            <v>0</v>
          </cell>
          <cell r="AN213">
            <v>-191.03799999999998</v>
          </cell>
          <cell r="AO213">
            <v>0</v>
          </cell>
          <cell r="AP213">
            <v>68936.983999999997</v>
          </cell>
        </row>
        <row r="214">
          <cell r="A214" t="str">
            <v xml:space="preserve">336.00 0307         </v>
          </cell>
          <cell r="B214">
            <v>307</v>
          </cell>
          <cell r="C214" t="str">
            <v>ProdTrans</v>
          </cell>
          <cell r="D214" t="str">
            <v xml:space="preserve">336.00 0307         </v>
          </cell>
          <cell r="E214">
            <v>336</v>
          </cell>
          <cell r="F214" t="str">
            <v>Roads, Railroads and Bridges</v>
          </cell>
          <cell r="G214">
            <v>0</v>
          </cell>
          <cell r="H214">
            <v>105740.65</v>
          </cell>
          <cell r="I214">
            <v>0</v>
          </cell>
          <cell r="J214">
            <v>-199.65</v>
          </cell>
          <cell r="K214">
            <v>0</v>
          </cell>
          <cell r="L214">
            <v>105541</v>
          </cell>
          <cell r="M214">
            <v>0</v>
          </cell>
          <cell r="N214">
            <v>-202.76000000000002</v>
          </cell>
          <cell r="O214">
            <v>0</v>
          </cell>
          <cell r="P214">
            <v>105338.24000000001</v>
          </cell>
          <cell r="Q214">
            <v>0</v>
          </cell>
          <cell r="R214">
            <v>63989</v>
          </cell>
          <cell r="S214">
            <v>0</v>
          </cell>
          <cell r="T214">
            <v>2.8241577739242083</v>
          </cell>
          <cell r="U214">
            <v>0</v>
          </cell>
          <cell r="V214">
            <v>2983</v>
          </cell>
          <cell r="W214">
            <v>0</v>
          </cell>
          <cell r="X214">
            <v>-199.65</v>
          </cell>
          <cell r="Y214">
            <v>0</v>
          </cell>
          <cell r="Z214">
            <v>-40</v>
          </cell>
          <cell r="AA214">
            <v>0</v>
          </cell>
          <cell r="AB214">
            <v>-79.86</v>
          </cell>
          <cell r="AC214">
            <v>0</v>
          </cell>
          <cell r="AD214">
            <v>66692.490000000005</v>
          </cell>
          <cell r="AE214">
            <v>0</v>
          </cell>
          <cell r="AF214">
            <v>2.8241577739242083</v>
          </cell>
          <cell r="AG214">
            <v>0</v>
          </cell>
          <cell r="AH214">
            <v>2978</v>
          </cell>
          <cell r="AI214">
            <v>0</v>
          </cell>
          <cell r="AJ214">
            <v>-202.76000000000002</v>
          </cell>
          <cell r="AK214">
            <v>0</v>
          </cell>
          <cell r="AL214">
            <v>-40</v>
          </cell>
          <cell r="AM214">
            <v>0</v>
          </cell>
          <cell r="AN214">
            <v>-81.103999999999999</v>
          </cell>
          <cell r="AO214">
            <v>0</v>
          </cell>
          <cell r="AP214">
            <v>69386.626000000004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 t="str">
            <v>TOTAL EAGLE POINT</v>
          </cell>
          <cell r="G215">
            <v>0</v>
          </cell>
          <cell r="H215">
            <v>1833611.43</v>
          </cell>
          <cell r="I215">
            <v>0</v>
          </cell>
          <cell r="J215">
            <v>-5444.19</v>
          </cell>
          <cell r="K215">
            <v>0</v>
          </cell>
          <cell r="L215">
            <v>1828167.24</v>
          </cell>
          <cell r="M215">
            <v>0</v>
          </cell>
          <cell r="N215">
            <v>-5564.23</v>
          </cell>
          <cell r="O215">
            <v>0</v>
          </cell>
          <cell r="P215">
            <v>1822603.0099999998</v>
          </cell>
          <cell r="Q215">
            <v>0</v>
          </cell>
          <cell r="R215">
            <v>1528625</v>
          </cell>
          <cell r="S215">
            <v>0</v>
          </cell>
          <cell r="T215">
            <v>0</v>
          </cell>
          <cell r="U215">
            <v>0</v>
          </cell>
          <cell r="V215">
            <v>27947</v>
          </cell>
          <cell r="W215">
            <v>0</v>
          </cell>
          <cell r="X215">
            <v>-5444.19</v>
          </cell>
          <cell r="Y215">
            <v>0</v>
          </cell>
          <cell r="Z215">
            <v>0</v>
          </cell>
          <cell r="AA215">
            <v>0</v>
          </cell>
          <cell r="AB215">
            <v>-1991.8780000000002</v>
          </cell>
          <cell r="AC215">
            <v>0</v>
          </cell>
          <cell r="AD215">
            <v>1549135.9320000003</v>
          </cell>
          <cell r="AE215">
            <v>0</v>
          </cell>
          <cell r="AF215">
            <v>0</v>
          </cell>
          <cell r="AG215">
            <v>0</v>
          </cell>
          <cell r="AH215">
            <v>27878</v>
          </cell>
          <cell r="AI215">
            <v>0</v>
          </cell>
          <cell r="AJ215">
            <v>-5564.23</v>
          </cell>
          <cell r="AK215">
            <v>0</v>
          </cell>
          <cell r="AL215">
            <v>0</v>
          </cell>
          <cell r="AM215">
            <v>0</v>
          </cell>
          <cell r="AN215">
            <v>-2034.6540000000002</v>
          </cell>
          <cell r="AO215">
            <v>0</v>
          </cell>
          <cell r="AP215">
            <v>1569415.0479999997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 t="str">
            <v>FOUNTAIN GREEN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218" t="str">
            <v xml:space="preserve">331.00 0308         </v>
          </cell>
          <cell r="B218">
            <v>308</v>
          </cell>
          <cell r="C218" t="str">
            <v>ProdTrans</v>
          </cell>
          <cell r="D218" t="str">
            <v xml:space="preserve">331.00 0308         </v>
          </cell>
          <cell r="E218">
            <v>331</v>
          </cell>
          <cell r="F218" t="str">
            <v>Structures and Improvements</v>
          </cell>
          <cell r="G218">
            <v>0</v>
          </cell>
          <cell r="H218">
            <v>35549.64</v>
          </cell>
          <cell r="I218">
            <v>0</v>
          </cell>
          <cell r="J218">
            <v>-35549.64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35550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-35549.64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0.36000000000058208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0.36000000000058208</v>
          </cell>
        </row>
        <row r="219">
          <cell r="A219" t="str">
            <v xml:space="preserve">332.00 0308         </v>
          </cell>
          <cell r="B219">
            <v>308</v>
          </cell>
          <cell r="C219" t="str">
            <v>ProdTrans</v>
          </cell>
          <cell r="D219" t="str">
            <v xml:space="preserve">332.00 0308         </v>
          </cell>
          <cell r="E219">
            <v>332</v>
          </cell>
          <cell r="F219" t="str">
            <v>Reservoirs, Dams and Waterways</v>
          </cell>
          <cell r="G219">
            <v>0</v>
          </cell>
          <cell r="H219">
            <v>318832.62</v>
          </cell>
          <cell r="I219">
            <v>0</v>
          </cell>
          <cell r="J219">
            <v>-318832.62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228155</v>
          </cell>
          <cell r="S219">
            <v>0</v>
          </cell>
          <cell r="T219">
            <v>1.3024407922900259</v>
          </cell>
          <cell r="U219">
            <v>0</v>
          </cell>
          <cell r="V219">
            <v>2076</v>
          </cell>
          <cell r="W219">
            <v>0</v>
          </cell>
          <cell r="X219">
            <v>-318832.62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-88601.62</v>
          </cell>
          <cell r="AE219">
            <v>0</v>
          </cell>
          <cell r="AF219">
            <v>1.3024407922900259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-88601.62</v>
          </cell>
        </row>
        <row r="220">
          <cell r="A220" t="str">
            <v xml:space="preserve">333.00 0308         </v>
          </cell>
          <cell r="B220">
            <v>308</v>
          </cell>
          <cell r="C220" t="str">
            <v>ProdTrans</v>
          </cell>
          <cell r="D220" t="str">
            <v xml:space="preserve">333.00 0308         </v>
          </cell>
          <cell r="E220">
            <v>333</v>
          </cell>
          <cell r="F220" t="str">
            <v>Waterwheels, Turbines and Generators</v>
          </cell>
          <cell r="G220">
            <v>0</v>
          </cell>
          <cell r="H220">
            <v>92199.14</v>
          </cell>
          <cell r="I220">
            <v>0</v>
          </cell>
          <cell r="J220">
            <v>-92199.14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92199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-92199.14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-0.13999999999941792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-0.13999999999941792</v>
          </cell>
        </row>
        <row r="221">
          <cell r="A221" t="str">
            <v xml:space="preserve">334.00 0308         </v>
          </cell>
          <cell r="B221">
            <v>308</v>
          </cell>
          <cell r="C221" t="str">
            <v>ProdTrans</v>
          </cell>
          <cell r="D221" t="str">
            <v xml:space="preserve">334.00 0308         </v>
          </cell>
          <cell r="E221">
            <v>334</v>
          </cell>
          <cell r="F221" t="str">
            <v>Accessory Electric Equipment</v>
          </cell>
          <cell r="G221">
            <v>0</v>
          </cell>
          <cell r="H221">
            <v>145374.73000000001</v>
          </cell>
          <cell r="I221">
            <v>0</v>
          </cell>
          <cell r="J221">
            <v>-145374.72999999998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78464</v>
          </cell>
          <cell r="S221">
            <v>0</v>
          </cell>
          <cell r="T221">
            <v>0.23831225654046118</v>
          </cell>
          <cell r="U221">
            <v>0</v>
          </cell>
          <cell r="V221">
            <v>173</v>
          </cell>
          <cell r="W221">
            <v>0</v>
          </cell>
          <cell r="X221">
            <v>-145374.72999999998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-66737.729999999981</v>
          </cell>
          <cell r="AE221">
            <v>0</v>
          </cell>
          <cell r="AF221">
            <v>0.23831225654046118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-66737.729999999981</v>
          </cell>
        </row>
        <row r="222">
          <cell r="A222" t="str">
            <v xml:space="preserve">336.00 0308         </v>
          </cell>
          <cell r="B222">
            <v>308</v>
          </cell>
          <cell r="C222" t="str">
            <v>ProdTrans</v>
          </cell>
          <cell r="D222" t="str">
            <v xml:space="preserve">336.00 0308         </v>
          </cell>
          <cell r="E222">
            <v>336</v>
          </cell>
          <cell r="F222" t="str">
            <v>Roads, Railroads and Bridges</v>
          </cell>
          <cell r="G222">
            <v>0</v>
          </cell>
          <cell r="H222">
            <v>1261.1500000000001</v>
          </cell>
          <cell r="I222">
            <v>0</v>
          </cell>
          <cell r="J222">
            <v>-1261.1500000000001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1261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-1261.1500000000001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-0.15000000000009095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-0.15000000000009095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 t="str">
            <v>TOTAL FOUNTAIN GREEN</v>
          </cell>
          <cell r="G223">
            <v>0</v>
          </cell>
          <cell r="H223">
            <v>593217.28000000003</v>
          </cell>
          <cell r="I223">
            <v>0</v>
          </cell>
          <cell r="J223">
            <v>-593217.28000000003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435629</v>
          </cell>
          <cell r="S223">
            <v>0</v>
          </cell>
          <cell r="T223">
            <v>0</v>
          </cell>
          <cell r="U223">
            <v>0</v>
          </cell>
          <cell r="V223">
            <v>2249</v>
          </cell>
          <cell r="W223">
            <v>0</v>
          </cell>
          <cell r="X223">
            <v>-593217.28000000003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-155339.27999999997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-155339.27999999997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 t="str">
            <v>GRANITE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</row>
        <row r="226">
          <cell r="A226" t="str">
            <v xml:space="preserve">331.00 0309         </v>
          </cell>
          <cell r="B226">
            <v>309</v>
          </cell>
          <cell r="C226" t="str">
            <v>ProdTrans</v>
          </cell>
          <cell r="D226" t="str">
            <v xml:space="preserve">331.00 0309         </v>
          </cell>
          <cell r="E226">
            <v>331</v>
          </cell>
          <cell r="F226" t="str">
            <v>Structures and Improvements</v>
          </cell>
          <cell r="G226">
            <v>0</v>
          </cell>
          <cell r="H226">
            <v>534780.84</v>
          </cell>
          <cell r="I226">
            <v>0</v>
          </cell>
          <cell r="J226">
            <v>-1168.6200000000001</v>
          </cell>
          <cell r="K226">
            <v>0</v>
          </cell>
          <cell r="L226">
            <v>533612.22</v>
          </cell>
          <cell r="M226">
            <v>0</v>
          </cell>
          <cell r="N226">
            <v>-1184.5800000000002</v>
          </cell>
          <cell r="O226">
            <v>0</v>
          </cell>
          <cell r="P226">
            <v>532427.64</v>
          </cell>
          <cell r="Q226">
            <v>0</v>
          </cell>
          <cell r="R226">
            <v>130303</v>
          </cell>
          <cell r="S226">
            <v>0</v>
          </cell>
          <cell r="T226">
            <v>2.164497105249513</v>
          </cell>
          <cell r="U226">
            <v>0</v>
          </cell>
          <cell r="V226">
            <v>11563</v>
          </cell>
          <cell r="W226">
            <v>0</v>
          </cell>
          <cell r="X226">
            <v>-1168.6200000000001</v>
          </cell>
          <cell r="Y226">
            <v>0</v>
          </cell>
          <cell r="Z226">
            <v>-40</v>
          </cell>
          <cell r="AA226">
            <v>0</v>
          </cell>
          <cell r="AB226">
            <v>-467.44800000000004</v>
          </cell>
          <cell r="AC226">
            <v>0</v>
          </cell>
          <cell r="AD226">
            <v>140229.932</v>
          </cell>
          <cell r="AE226">
            <v>0</v>
          </cell>
          <cell r="AF226">
            <v>2.164497105249513</v>
          </cell>
          <cell r="AG226">
            <v>0</v>
          </cell>
          <cell r="AH226">
            <v>11537</v>
          </cell>
          <cell r="AI226">
            <v>0</v>
          </cell>
          <cell r="AJ226">
            <v>-1184.5800000000002</v>
          </cell>
          <cell r="AK226">
            <v>0</v>
          </cell>
          <cell r="AL226">
            <v>-40</v>
          </cell>
          <cell r="AM226">
            <v>0</v>
          </cell>
          <cell r="AN226">
            <v>-473.83200000000005</v>
          </cell>
          <cell r="AO226">
            <v>0</v>
          </cell>
          <cell r="AP226">
            <v>150108.52000000002</v>
          </cell>
        </row>
        <row r="227">
          <cell r="A227" t="str">
            <v xml:space="preserve">332.00 0309         </v>
          </cell>
          <cell r="B227">
            <v>309</v>
          </cell>
          <cell r="C227" t="str">
            <v>ProdTrans</v>
          </cell>
          <cell r="D227" t="str">
            <v xml:space="preserve">332.00 0309         </v>
          </cell>
          <cell r="E227">
            <v>332</v>
          </cell>
          <cell r="F227" t="str">
            <v>Reservoirs, Dams and Waterways</v>
          </cell>
          <cell r="G227">
            <v>0</v>
          </cell>
          <cell r="H227">
            <v>3769782.29</v>
          </cell>
          <cell r="I227">
            <v>0</v>
          </cell>
          <cell r="J227">
            <v>-5048.33</v>
          </cell>
          <cell r="K227">
            <v>0</v>
          </cell>
          <cell r="L227">
            <v>3764733.96</v>
          </cell>
          <cell r="M227">
            <v>0</v>
          </cell>
          <cell r="N227">
            <v>-5165.7800000000007</v>
          </cell>
          <cell r="O227">
            <v>0</v>
          </cell>
          <cell r="P227">
            <v>3759568.18</v>
          </cell>
          <cell r="Q227">
            <v>0</v>
          </cell>
          <cell r="R227">
            <v>1289268</v>
          </cell>
          <cell r="S227">
            <v>0</v>
          </cell>
          <cell r="T227">
            <v>3.29072038816782</v>
          </cell>
          <cell r="U227">
            <v>0</v>
          </cell>
          <cell r="V227">
            <v>123970</v>
          </cell>
          <cell r="W227">
            <v>0</v>
          </cell>
          <cell r="X227">
            <v>-5048.33</v>
          </cell>
          <cell r="Y227">
            <v>0</v>
          </cell>
          <cell r="Z227">
            <v>-40</v>
          </cell>
          <cell r="AA227">
            <v>0</v>
          </cell>
          <cell r="AB227">
            <v>-2019.3320000000001</v>
          </cell>
          <cell r="AC227">
            <v>0</v>
          </cell>
          <cell r="AD227">
            <v>1406170.338</v>
          </cell>
          <cell r="AE227">
            <v>0</v>
          </cell>
          <cell r="AF227">
            <v>3.29072038816782</v>
          </cell>
          <cell r="AG227">
            <v>0</v>
          </cell>
          <cell r="AH227">
            <v>123802</v>
          </cell>
          <cell r="AI227">
            <v>0</v>
          </cell>
          <cell r="AJ227">
            <v>-5165.7800000000007</v>
          </cell>
          <cell r="AK227">
            <v>0</v>
          </cell>
          <cell r="AL227">
            <v>-40</v>
          </cell>
          <cell r="AM227">
            <v>0</v>
          </cell>
          <cell r="AN227">
            <v>-2066.3119999999999</v>
          </cell>
          <cell r="AO227">
            <v>0</v>
          </cell>
          <cell r="AP227">
            <v>1522740.246</v>
          </cell>
        </row>
        <row r="228">
          <cell r="A228" t="str">
            <v xml:space="preserve">333.00 0309         </v>
          </cell>
          <cell r="B228">
            <v>309</v>
          </cell>
          <cell r="C228" t="str">
            <v>ProdTrans</v>
          </cell>
          <cell r="D228" t="str">
            <v xml:space="preserve">333.00 0309         </v>
          </cell>
          <cell r="E228">
            <v>333</v>
          </cell>
          <cell r="F228" t="str">
            <v>Waterwheels, Turbines and Generators</v>
          </cell>
          <cell r="G228">
            <v>0</v>
          </cell>
          <cell r="H228">
            <v>720702.06</v>
          </cell>
          <cell r="I228">
            <v>0</v>
          </cell>
          <cell r="J228">
            <v>-2666.7000000000003</v>
          </cell>
          <cell r="K228">
            <v>0</v>
          </cell>
          <cell r="L228">
            <v>718035.3600000001</v>
          </cell>
          <cell r="M228">
            <v>0</v>
          </cell>
          <cell r="N228">
            <v>-2788.06</v>
          </cell>
          <cell r="O228">
            <v>0</v>
          </cell>
          <cell r="P228">
            <v>715247.3</v>
          </cell>
          <cell r="Q228">
            <v>0</v>
          </cell>
          <cell r="R228">
            <v>356684</v>
          </cell>
          <cell r="S228">
            <v>0</v>
          </cell>
          <cell r="T228">
            <v>2.5991505221554254</v>
          </cell>
          <cell r="U228">
            <v>0</v>
          </cell>
          <cell r="V228">
            <v>18697</v>
          </cell>
          <cell r="W228">
            <v>0</v>
          </cell>
          <cell r="X228">
            <v>-2666.7000000000003</v>
          </cell>
          <cell r="Y228">
            <v>0</v>
          </cell>
          <cell r="Z228">
            <v>-40</v>
          </cell>
          <cell r="AA228">
            <v>0</v>
          </cell>
          <cell r="AB228">
            <v>-1066.68</v>
          </cell>
          <cell r="AC228">
            <v>0</v>
          </cell>
          <cell r="AD228">
            <v>371647.62</v>
          </cell>
          <cell r="AE228">
            <v>0</v>
          </cell>
          <cell r="AF228">
            <v>2.5991505221554254</v>
          </cell>
          <cell r="AG228">
            <v>0</v>
          </cell>
          <cell r="AH228">
            <v>18627</v>
          </cell>
          <cell r="AI228">
            <v>0</v>
          </cell>
          <cell r="AJ228">
            <v>-2788.06</v>
          </cell>
          <cell r="AK228">
            <v>0</v>
          </cell>
          <cell r="AL228">
            <v>-40</v>
          </cell>
          <cell r="AM228">
            <v>0</v>
          </cell>
          <cell r="AN228">
            <v>-1115.2239999999999</v>
          </cell>
          <cell r="AO228">
            <v>0</v>
          </cell>
          <cell r="AP228">
            <v>386371.33600000001</v>
          </cell>
        </row>
        <row r="229">
          <cell r="A229" t="str">
            <v xml:space="preserve">334.00 0309         </v>
          </cell>
          <cell r="B229">
            <v>309</v>
          </cell>
          <cell r="C229" t="str">
            <v>ProdTrans</v>
          </cell>
          <cell r="D229" t="str">
            <v xml:space="preserve">334.00 0309         </v>
          </cell>
          <cell r="E229">
            <v>334</v>
          </cell>
          <cell r="F229" t="str">
            <v>Accessory Electric Equipment</v>
          </cell>
          <cell r="G229">
            <v>0</v>
          </cell>
          <cell r="H229">
            <v>210624.63</v>
          </cell>
          <cell r="I229">
            <v>0</v>
          </cell>
          <cell r="J229">
            <v>-1919.35</v>
          </cell>
          <cell r="K229">
            <v>0</v>
          </cell>
          <cell r="L229">
            <v>208705.28</v>
          </cell>
          <cell r="M229">
            <v>0</v>
          </cell>
          <cell r="N229">
            <v>-1957.5699999999997</v>
          </cell>
          <cell r="O229">
            <v>0</v>
          </cell>
          <cell r="P229">
            <v>206747.71</v>
          </cell>
          <cell r="Q229">
            <v>0</v>
          </cell>
          <cell r="R229">
            <v>88372</v>
          </cell>
          <cell r="S229">
            <v>0</v>
          </cell>
          <cell r="T229">
            <v>2.870011370390853</v>
          </cell>
          <cell r="U229">
            <v>0</v>
          </cell>
          <cell r="V229">
            <v>6017</v>
          </cell>
          <cell r="W229">
            <v>0</v>
          </cell>
          <cell r="X229">
            <v>-1919.35</v>
          </cell>
          <cell r="Y229">
            <v>0</v>
          </cell>
          <cell r="Z229">
            <v>-20</v>
          </cell>
          <cell r="AA229">
            <v>0</v>
          </cell>
          <cell r="AB229">
            <v>-383.87</v>
          </cell>
          <cell r="AC229">
            <v>0</v>
          </cell>
          <cell r="AD229">
            <v>92085.78</v>
          </cell>
          <cell r="AE229">
            <v>0</v>
          </cell>
          <cell r="AF229">
            <v>2.870011370390853</v>
          </cell>
          <cell r="AG229">
            <v>0</v>
          </cell>
          <cell r="AH229">
            <v>5962</v>
          </cell>
          <cell r="AI229">
            <v>0</v>
          </cell>
          <cell r="AJ229">
            <v>-1957.5699999999997</v>
          </cell>
          <cell r="AK229">
            <v>0</v>
          </cell>
          <cell r="AL229">
            <v>-20</v>
          </cell>
          <cell r="AM229">
            <v>0</v>
          </cell>
          <cell r="AN229">
            <v>-391.51399999999995</v>
          </cell>
          <cell r="AO229">
            <v>0</v>
          </cell>
          <cell r="AP229">
            <v>95698.695999999996</v>
          </cell>
        </row>
        <row r="230">
          <cell r="A230" t="str">
            <v xml:space="preserve">335.00 0309         </v>
          </cell>
          <cell r="B230">
            <v>309</v>
          </cell>
          <cell r="C230" t="str">
            <v>ProdTrans</v>
          </cell>
          <cell r="D230" t="str">
            <v xml:space="preserve">335.00 0309         </v>
          </cell>
          <cell r="E230">
            <v>335</v>
          </cell>
          <cell r="F230" t="str">
            <v>Miscellaneous Power Plant Equipment</v>
          </cell>
          <cell r="G230">
            <v>0</v>
          </cell>
          <cell r="H230">
            <v>1409.81</v>
          </cell>
          <cell r="I230">
            <v>0</v>
          </cell>
          <cell r="J230">
            <v>-12.18</v>
          </cell>
          <cell r="K230">
            <v>0</v>
          </cell>
          <cell r="L230">
            <v>1397.6299999999999</v>
          </cell>
          <cell r="M230">
            <v>0</v>
          </cell>
          <cell r="N230">
            <v>-12.28</v>
          </cell>
          <cell r="O230">
            <v>0</v>
          </cell>
          <cell r="P230">
            <v>1385.35</v>
          </cell>
          <cell r="Q230">
            <v>0</v>
          </cell>
          <cell r="R230">
            <v>832</v>
          </cell>
          <cell r="S230">
            <v>0</v>
          </cell>
          <cell r="T230">
            <v>2.3201483352453667</v>
          </cell>
          <cell r="U230">
            <v>0</v>
          </cell>
          <cell r="V230">
            <v>33</v>
          </cell>
          <cell r="W230">
            <v>0</v>
          </cell>
          <cell r="X230">
            <v>-12.18</v>
          </cell>
          <cell r="Y230">
            <v>0</v>
          </cell>
          <cell r="Z230">
            <v>-10</v>
          </cell>
          <cell r="AA230">
            <v>0</v>
          </cell>
          <cell r="AB230">
            <v>-1.218</v>
          </cell>
          <cell r="AC230">
            <v>0</v>
          </cell>
          <cell r="AD230">
            <v>851.60200000000009</v>
          </cell>
          <cell r="AE230">
            <v>0</v>
          </cell>
          <cell r="AF230">
            <v>2.3201483352453667</v>
          </cell>
          <cell r="AG230">
            <v>0</v>
          </cell>
          <cell r="AH230">
            <v>32</v>
          </cell>
          <cell r="AI230">
            <v>0</v>
          </cell>
          <cell r="AJ230">
            <v>-12.28</v>
          </cell>
          <cell r="AK230">
            <v>0</v>
          </cell>
          <cell r="AL230">
            <v>-10</v>
          </cell>
          <cell r="AM230">
            <v>0</v>
          </cell>
          <cell r="AN230">
            <v>-1.228</v>
          </cell>
          <cell r="AO230">
            <v>0</v>
          </cell>
          <cell r="AP230">
            <v>870.09400000000016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 t="str">
            <v>TOTAL GRANITE</v>
          </cell>
          <cell r="G231">
            <v>0</v>
          </cell>
          <cell r="H231">
            <v>5237299.629999999</v>
          </cell>
          <cell r="I231">
            <v>0</v>
          </cell>
          <cell r="J231">
            <v>-10815.18</v>
          </cell>
          <cell r="K231">
            <v>0</v>
          </cell>
          <cell r="L231">
            <v>5226484.45</v>
          </cell>
          <cell r="M231">
            <v>0</v>
          </cell>
          <cell r="N231">
            <v>-11108.27</v>
          </cell>
          <cell r="O231">
            <v>0</v>
          </cell>
          <cell r="P231">
            <v>5215376.18</v>
          </cell>
          <cell r="Q231">
            <v>0</v>
          </cell>
          <cell r="R231">
            <v>1865459</v>
          </cell>
          <cell r="S231">
            <v>0</v>
          </cell>
          <cell r="T231">
            <v>0</v>
          </cell>
          <cell r="U231">
            <v>0</v>
          </cell>
          <cell r="V231">
            <v>160280</v>
          </cell>
          <cell r="W231">
            <v>0</v>
          </cell>
          <cell r="X231">
            <v>-10815.18</v>
          </cell>
          <cell r="Y231">
            <v>0</v>
          </cell>
          <cell r="Z231">
            <v>0</v>
          </cell>
          <cell r="AA231">
            <v>0</v>
          </cell>
          <cell r="AB231">
            <v>-3938.5479999999998</v>
          </cell>
          <cell r="AC231">
            <v>0</v>
          </cell>
          <cell r="AD231">
            <v>2010985.2720000001</v>
          </cell>
          <cell r="AE231">
            <v>0</v>
          </cell>
          <cell r="AF231">
            <v>0</v>
          </cell>
          <cell r="AG231">
            <v>0</v>
          </cell>
          <cell r="AH231">
            <v>159960</v>
          </cell>
          <cell r="AI231">
            <v>0</v>
          </cell>
          <cell r="AJ231">
            <v>-11108.27</v>
          </cell>
          <cell r="AK231">
            <v>0</v>
          </cell>
          <cell r="AL231">
            <v>0</v>
          </cell>
          <cell r="AM231">
            <v>0</v>
          </cell>
          <cell r="AN231">
            <v>-4048.1099999999997</v>
          </cell>
          <cell r="AO231">
            <v>0</v>
          </cell>
          <cell r="AP231">
            <v>2155788.892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 t="str">
            <v>KLAMATH RIVER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</row>
        <row r="234">
          <cell r="A234" t="str">
            <v xml:space="preserve">330.20 0310         </v>
          </cell>
          <cell r="B234">
            <v>310</v>
          </cell>
          <cell r="C234" t="str">
            <v>ProdTrans</v>
          </cell>
          <cell r="D234" t="str">
            <v xml:space="preserve">330.20 0310         </v>
          </cell>
          <cell r="E234">
            <v>330.2</v>
          </cell>
          <cell r="F234" t="str">
            <v>Land Rights</v>
          </cell>
          <cell r="G234">
            <v>0</v>
          </cell>
          <cell r="H234">
            <v>638992.96</v>
          </cell>
          <cell r="I234">
            <v>0</v>
          </cell>
          <cell r="J234">
            <v>0</v>
          </cell>
          <cell r="K234">
            <v>0</v>
          </cell>
          <cell r="L234">
            <v>638992.96</v>
          </cell>
          <cell r="M234">
            <v>0</v>
          </cell>
          <cell r="N234">
            <v>0</v>
          </cell>
          <cell r="O234">
            <v>0</v>
          </cell>
          <cell r="P234">
            <v>638992.96</v>
          </cell>
          <cell r="Q234">
            <v>0</v>
          </cell>
          <cell r="R234">
            <v>301660</v>
          </cell>
          <cell r="S234">
            <v>0</v>
          </cell>
          <cell r="T234">
            <v>1.8115655343018586</v>
          </cell>
          <cell r="U234">
            <v>0</v>
          </cell>
          <cell r="V234">
            <v>11576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313236</v>
          </cell>
          <cell r="AE234">
            <v>0</v>
          </cell>
          <cell r="AF234">
            <v>1.8115655343018586</v>
          </cell>
          <cell r="AG234">
            <v>0</v>
          </cell>
          <cell r="AH234">
            <v>11576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324812</v>
          </cell>
        </row>
        <row r="235">
          <cell r="A235" t="str">
            <v xml:space="preserve">330.40 0310         </v>
          </cell>
          <cell r="B235">
            <v>310</v>
          </cell>
          <cell r="C235" t="str">
            <v>ProdTrans</v>
          </cell>
          <cell r="D235" t="str">
            <v xml:space="preserve">330.40 0310         </v>
          </cell>
          <cell r="E235">
            <v>330.4</v>
          </cell>
          <cell r="F235" t="str">
            <v>Flood Rights</v>
          </cell>
          <cell r="G235">
            <v>0</v>
          </cell>
          <cell r="H235">
            <v>252509.75</v>
          </cell>
          <cell r="I235">
            <v>0</v>
          </cell>
          <cell r="J235">
            <v>0</v>
          </cell>
          <cell r="K235">
            <v>0</v>
          </cell>
          <cell r="L235">
            <v>252509.75</v>
          </cell>
          <cell r="M235">
            <v>0</v>
          </cell>
          <cell r="N235">
            <v>0</v>
          </cell>
          <cell r="O235">
            <v>0</v>
          </cell>
          <cell r="P235">
            <v>252509.75</v>
          </cell>
          <cell r="Q235">
            <v>0</v>
          </cell>
          <cell r="R235">
            <v>152481</v>
          </cell>
          <cell r="S235">
            <v>0</v>
          </cell>
          <cell r="T235">
            <v>1.3507192187395232</v>
          </cell>
          <cell r="U235">
            <v>0</v>
          </cell>
          <cell r="V235">
            <v>3411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155892</v>
          </cell>
          <cell r="AE235">
            <v>0</v>
          </cell>
          <cell r="AF235">
            <v>1.3507192187395232</v>
          </cell>
          <cell r="AG235">
            <v>0</v>
          </cell>
          <cell r="AH235">
            <v>3411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159303</v>
          </cell>
        </row>
        <row r="236">
          <cell r="A236" t="str">
            <v xml:space="preserve">331.00 0310         </v>
          </cell>
          <cell r="B236">
            <v>310</v>
          </cell>
          <cell r="C236" t="str">
            <v>ProdTrans</v>
          </cell>
          <cell r="D236" t="str">
            <v xml:space="preserve">331.00 0310         </v>
          </cell>
          <cell r="E236">
            <v>331</v>
          </cell>
          <cell r="F236" t="str">
            <v>Structures and Improvements</v>
          </cell>
          <cell r="G236">
            <v>0</v>
          </cell>
          <cell r="H236">
            <v>902611.29</v>
          </cell>
          <cell r="I236">
            <v>0</v>
          </cell>
          <cell r="J236">
            <v>-2434.4500000000003</v>
          </cell>
          <cell r="K236">
            <v>0</v>
          </cell>
          <cell r="L236">
            <v>900176.84000000008</v>
          </cell>
          <cell r="M236">
            <v>0</v>
          </cell>
          <cell r="N236">
            <v>-2468.6</v>
          </cell>
          <cell r="O236">
            <v>0</v>
          </cell>
          <cell r="P236">
            <v>897708.24000000011</v>
          </cell>
          <cell r="Q236">
            <v>0</v>
          </cell>
          <cell r="R236">
            <v>394187</v>
          </cell>
          <cell r="S236">
            <v>0</v>
          </cell>
          <cell r="T236">
            <v>1.6240967096476795</v>
          </cell>
          <cell r="U236">
            <v>0</v>
          </cell>
          <cell r="V236">
            <v>14640</v>
          </cell>
          <cell r="W236">
            <v>0</v>
          </cell>
          <cell r="X236">
            <v>-2434.4500000000003</v>
          </cell>
          <cell r="Y236">
            <v>0</v>
          </cell>
          <cell r="Z236">
            <v>-40</v>
          </cell>
          <cell r="AA236">
            <v>0</v>
          </cell>
          <cell r="AB236">
            <v>-973.7800000000002</v>
          </cell>
          <cell r="AC236">
            <v>0</v>
          </cell>
          <cell r="AD236">
            <v>405418.76999999996</v>
          </cell>
          <cell r="AE236">
            <v>0</v>
          </cell>
          <cell r="AF236">
            <v>1.6240967096476795</v>
          </cell>
          <cell r="AG236">
            <v>0</v>
          </cell>
          <cell r="AH236">
            <v>14600</v>
          </cell>
          <cell r="AI236">
            <v>0</v>
          </cell>
          <cell r="AJ236">
            <v>-2468.6</v>
          </cell>
          <cell r="AK236">
            <v>0</v>
          </cell>
          <cell r="AL236">
            <v>-40</v>
          </cell>
          <cell r="AM236">
            <v>0</v>
          </cell>
          <cell r="AN236">
            <v>-987.44</v>
          </cell>
          <cell r="AO236">
            <v>0</v>
          </cell>
          <cell r="AP236">
            <v>416562.73</v>
          </cell>
        </row>
        <row r="237">
          <cell r="A237" t="str">
            <v xml:space="preserve">332.00 0310         </v>
          </cell>
          <cell r="B237">
            <v>310</v>
          </cell>
          <cell r="C237" t="str">
            <v>ProdTrans</v>
          </cell>
          <cell r="D237" t="str">
            <v xml:space="preserve">332.00 0310         </v>
          </cell>
          <cell r="E237">
            <v>332</v>
          </cell>
          <cell r="F237" t="str">
            <v>Reservoirs, Dams and Waterways</v>
          </cell>
          <cell r="G237">
            <v>0</v>
          </cell>
          <cell r="H237">
            <v>11773874.4</v>
          </cell>
          <cell r="I237">
            <v>0</v>
          </cell>
          <cell r="J237">
            <v>-28665.649999999998</v>
          </cell>
          <cell r="K237">
            <v>0</v>
          </cell>
          <cell r="L237">
            <v>11745208.75</v>
          </cell>
          <cell r="M237">
            <v>0</v>
          </cell>
          <cell r="N237">
            <v>-29287.499999999996</v>
          </cell>
          <cell r="O237">
            <v>0</v>
          </cell>
          <cell r="P237">
            <v>11715921.25</v>
          </cell>
          <cell r="Q237">
            <v>0</v>
          </cell>
          <cell r="R237">
            <v>6851048</v>
          </cell>
          <cell r="S237">
            <v>0</v>
          </cell>
          <cell r="T237">
            <v>1.5260961681651486</v>
          </cell>
          <cell r="U237">
            <v>0</v>
          </cell>
          <cell r="V237">
            <v>179462</v>
          </cell>
          <cell r="W237">
            <v>0</v>
          </cell>
          <cell r="X237">
            <v>-28665.649999999998</v>
          </cell>
          <cell r="Y237">
            <v>0</v>
          </cell>
          <cell r="Z237">
            <v>-40</v>
          </cell>
          <cell r="AA237">
            <v>0</v>
          </cell>
          <cell r="AB237">
            <v>-11466.26</v>
          </cell>
          <cell r="AC237">
            <v>0</v>
          </cell>
          <cell r="AD237">
            <v>6990378.0899999999</v>
          </cell>
          <cell r="AE237">
            <v>0</v>
          </cell>
          <cell r="AF237">
            <v>1.5260961681651486</v>
          </cell>
          <cell r="AG237">
            <v>0</v>
          </cell>
          <cell r="AH237">
            <v>179020</v>
          </cell>
          <cell r="AI237">
            <v>0</v>
          </cell>
          <cell r="AJ237">
            <v>-29287.499999999996</v>
          </cell>
          <cell r="AK237">
            <v>0</v>
          </cell>
          <cell r="AL237">
            <v>-40</v>
          </cell>
          <cell r="AM237">
            <v>0</v>
          </cell>
          <cell r="AN237">
            <v>-11714.999999999998</v>
          </cell>
          <cell r="AO237">
            <v>0</v>
          </cell>
          <cell r="AP237">
            <v>7128395.5899999999</v>
          </cell>
        </row>
        <row r="238">
          <cell r="A238" t="str">
            <v xml:space="preserve">333.00 0310         </v>
          </cell>
          <cell r="B238">
            <v>310</v>
          </cell>
          <cell r="C238" t="str">
            <v>ProdTrans</v>
          </cell>
          <cell r="D238" t="str">
            <v xml:space="preserve">333.00 0310         </v>
          </cell>
          <cell r="E238">
            <v>333</v>
          </cell>
          <cell r="F238" t="str">
            <v>Waterwheels, Turbines and Generators</v>
          </cell>
          <cell r="G238">
            <v>0</v>
          </cell>
          <cell r="H238">
            <v>284202.95</v>
          </cell>
          <cell r="I238">
            <v>0</v>
          </cell>
          <cell r="J238">
            <v>-3496.5899999999997</v>
          </cell>
          <cell r="K238">
            <v>0</v>
          </cell>
          <cell r="L238">
            <v>280706.36</v>
          </cell>
          <cell r="M238">
            <v>0</v>
          </cell>
          <cell r="N238">
            <v>-3481.72</v>
          </cell>
          <cell r="O238">
            <v>0</v>
          </cell>
          <cell r="P238">
            <v>277224.64</v>
          </cell>
          <cell r="Q238">
            <v>0</v>
          </cell>
          <cell r="R238">
            <v>175105</v>
          </cell>
          <cell r="S238">
            <v>0</v>
          </cell>
          <cell r="T238">
            <v>2.0138392488502475</v>
          </cell>
          <cell r="U238">
            <v>0</v>
          </cell>
          <cell r="V238">
            <v>5688</v>
          </cell>
          <cell r="W238">
            <v>0</v>
          </cell>
          <cell r="X238">
            <v>-3496.5899999999997</v>
          </cell>
          <cell r="Y238">
            <v>0</v>
          </cell>
          <cell r="Z238">
            <v>-40</v>
          </cell>
          <cell r="AA238">
            <v>0</v>
          </cell>
          <cell r="AB238">
            <v>-1398.6359999999997</v>
          </cell>
          <cell r="AC238">
            <v>0</v>
          </cell>
          <cell r="AD238">
            <v>175897.774</v>
          </cell>
          <cell r="AE238">
            <v>0</v>
          </cell>
          <cell r="AF238">
            <v>2.0138392488502475</v>
          </cell>
          <cell r="AG238">
            <v>0</v>
          </cell>
          <cell r="AH238">
            <v>5618</v>
          </cell>
          <cell r="AI238">
            <v>0</v>
          </cell>
          <cell r="AJ238">
            <v>-3481.72</v>
          </cell>
          <cell r="AK238">
            <v>0</v>
          </cell>
          <cell r="AL238">
            <v>-40</v>
          </cell>
          <cell r="AM238">
            <v>0</v>
          </cell>
          <cell r="AN238">
            <v>-1392.6879999999999</v>
          </cell>
          <cell r="AO238">
            <v>0</v>
          </cell>
          <cell r="AP238">
            <v>176641.36600000001</v>
          </cell>
        </row>
        <row r="239">
          <cell r="A239" t="str">
            <v xml:space="preserve">334.00 0310         </v>
          </cell>
          <cell r="B239">
            <v>310</v>
          </cell>
          <cell r="C239" t="str">
            <v>ProdTrans</v>
          </cell>
          <cell r="D239" t="str">
            <v xml:space="preserve">334.00 0310         </v>
          </cell>
          <cell r="E239">
            <v>334</v>
          </cell>
          <cell r="F239" t="str">
            <v>Accessory Electric Equipment</v>
          </cell>
          <cell r="G239">
            <v>0</v>
          </cell>
          <cell r="H239">
            <v>850584.91</v>
          </cell>
          <cell r="I239">
            <v>0</v>
          </cell>
          <cell r="J239">
            <v>-6897.67</v>
          </cell>
          <cell r="K239">
            <v>0</v>
          </cell>
          <cell r="L239">
            <v>843687.24</v>
          </cell>
          <cell r="M239">
            <v>0</v>
          </cell>
          <cell r="N239">
            <v>-7073.21</v>
          </cell>
          <cell r="O239">
            <v>0</v>
          </cell>
          <cell r="P239">
            <v>836614.03</v>
          </cell>
          <cell r="Q239">
            <v>0</v>
          </cell>
          <cell r="R239">
            <v>349150</v>
          </cell>
          <cell r="S239">
            <v>0</v>
          </cell>
          <cell r="T239">
            <v>2.3552261041477278</v>
          </cell>
          <cell r="U239">
            <v>0</v>
          </cell>
          <cell r="V239">
            <v>19952</v>
          </cell>
          <cell r="W239">
            <v>0</v>
          </cell>
          <cell r="X239">
            <v>-6897.67</v>
          </cell>
          <cell r="Y239">
            <v>0</v>
          </cell>
          <cell r="Z239">
            <v>-20</v>
          </cell>
          <cell r="AA239">
            <v>0</v>
          </cell>
          <cell r="AB239">
            <v>-1379.5339999999999</v>
          </cell>
          <cell r="AC239">
            <v>0</v>
          </cell>
          <cell r="AD239">
            <v>360824.79600000003</v>
          </cell>
          <cell r="AE239">
            <v>0</v>
          </cell>
          <cell r="AF239">
            <v>2.3552261041477278</v>
          </cell>
          <cell r="AG239">
            <v>0</v>
          </cell>
          <cell r="AH239">
            <v>19787</v>
          </cell>
          <cell r="AI239">
            <v>0</v>
          </cell>
          <cell r="AJ239">
            <v>-7073.21</v>
          </cell>
          <cell r="AK239">
            <v>0</v>
          </cell>
          <cell r="AL239">
            <v>-20</v>
          </cell>
          <cell r="AM239">
            <v>0</v>
          </cell>
          <cell r="AN239">
            <v>-1414.6420000000001</v>
          </cell>
          <cell r="AO239">
            <v>0</v>
          </cell>
          <cell r="AP239">
            <v>372123.94400000002</v>
          </cell>
        </row>
        <row r="240">
          <cell r="A240" t="str">
            <v xml:space="preserve">335.00 0310         </v>
          </cell>
          <cell r="B240">
            <v>310</v>
          </cell>
          <cell r="C240" t="str">
            <v>ProdTrans</v>
          </cell>
          <cell r="D240" t="str">
            <v xml:space="preserve">335.00 0310         </v>
          </cell>
          <cell r="E240">
            <v>335</v>
          </cell>
          <cell r="F240" t="str">
            <v>Miscellaneous Power Plant Equipment</v>
          </cell>
          <cell r="G240">
            <v>0</v>
          </cell>
          <cell r="H240">
            <v>61787.58</v>
          </cell>
          <cell r="I240">
            <v>0</v>
          </cell>
          <cell r="J240">
            <v>-647.87</v>
          </cell>
          <cell r="K240">
            <v>0</v>
          </cell>
          <cell r="L240">
            <v>61139.71</v>
          </cell>
          <cell r="M240">
            <v>0</v>
          </cell>
          <cell r="N240">
            <v>-651.02</v>
          </cell>
          <cell r="O240">
            <v>0</v>
          </cell>
          <cell r="P240">
            <v>60488.69</v>
          </cell>
          <cell r="Q240">
            <v>0</v>
          </cell>
          <cell r="R240">
            <v>32488</v>
          </cell>
          <cell r="S240">
            <v>0</v>
          </cell>
          <cell r="T240">
            <v>1.4512088393941012</v>
          </cell>
          <cell r="U240">
            <v>0</v>
          </cell>
          <cell r="V240">
            <v>892</v>
          </cell>
          <cell r="W240">
            <v>0</v>
          </cell>
          <cell r="X240">
            <v>-647.87</v>
          </cell>
          <cell r="Y240">
            <v>0</v>
          </cell>
          <cell r="Z240">
            <v>-10</v>
          </cell>
          <cell r="AA240">
            <v>0</v>
          </cell>
          <cell r="AB240">
            <v>-64.786999999999992</v>
          </cell>
          <cell r="AC240">
            <v>0</v>
          </cell>
          <cell r="AD240">
            <v>32667.343000000001</v>
          </cell>
          <cell r="AE240">
            <v>0</v>
          </cell>
          <cell r="AF240">
            <v>1.4512088393941012</v>
          </cell>
          <cell r="AG240">
            <v>0</v>
          </cell>
          <cell r="AH240">
            <v>883</v>
          </cell>
          <cell r="AI240">
            <v>0</v>
          </cell>
          <cell r="AJ240">
            <v>-651.02</v>
          </cell>
          <cell r="AK240">
            <v>0</v>
          </cell>
          <cell r="AL240">
            <v>-10</v>
          </cell>
          <cell r="AM240">
            <v>0</v>
          </cell>
          <cell r="AN240">
            <v>-65.102000000000004</v>
          </cell>
          <cell r="AO240">
            <v>0</v>
          </cell>
          <cell r="AP240">
            <v>32834.221000000005</v>
          </cell>
        </row>
        <row r="241">
          <cell r="A241" t="str">
            <v xml:space="preserve">336.00 0310         </v>
          </cell>
          <cell r="B241">
            <v>310</v>
          </cell>
          <cell r="C241" t="str">
            <v>ProdTrans</v>
          </cell>
          <cell r="D241" t="str">
            <v xml:space="preserve">336.00 0310         </v>
          </cell>
          <cell r="E241">
            <v>336</v>
          </cell>
          <cell r="F241" t="str">
            <v>Roads, Railroads and Bridges</v>
          </cell>
          <cell r="G241">
            <v>0</v>
          </cell>
          <cell r="H241">
            <v>241074.81</v>
          </cell>
          <cell r="I241">
            <v>0</v>
          </cell>
          <cell r="J241">
            <v>-615.86</v>
          </cell>
          <cell r="K241">
            <v>0</v>
          </cell>
          <cell r="L241">
            <v>240458.95</v>
          </cell>
          <cell r="M241">
            <v>0</v>
          </cell>
          <cell r="N241">
            <v>-624.79000000000008</v>
          </cell>
          <cell r="O241">
            <v>0</v>
          </cell>
          <cell r="P241">
            <v>239834.16</v>
          </cell>
          <cell r="Q241">
            <v>0</v>
          </cell>
          <cell r="R241">
            <v>112137</v>
          </cell>
          <cell r="S241">
            <v>0</v>
          </cell>
          <cell r="T241">
            <v>1.757372347736557</v>
          </cell>
          <cell r="U241">
            <v>0</v>
          </cell>
          <cell r="V241">
            <v>4231</v>
          </cell>
          <cell r="W241">
            <v>0</v>
          </cell>
          <cell r="X241">
            <v>-615.86</v>
          </cell>
          <cell r="Y241">
            <v>0</v>
          </cell>
          <cell r="Z241">
            <v>-40</v>
          </cell>
          <cell r="AA241">
            <v>0</v>
          </cell>
          <cell r="AB241">
            <v>-246.34400000000002</v>
          </cell>
          <cell r="AC241">
            <v>0</v>
          </cell>
          <cell r="AD241">
            <v>115505.796</v>
          </cell>
          <cell r="AE241">
            <v>0</v>
          </cell>
          <cell r="AF241">
            <v>1.757372347736557</v>
          </cell>
          <cell r="AG241">
            <v>0</v>
          </cell>
          <cell r="AH241">
            <v>4220</v>
          </cell>
          <cell r="AI241">
            <v>0</v>
          </cell>
          <cell r="AJ241">
            <v>-624.79000000000008</v>
          </cell>
          <cell r="AK241">
            <v>0</v>
          </cell>
          <cell r="AL241">
            <v>-40</v>
          </cell>
          <cell r="AM241">
            <v>0</v>
          </cell>
          <cell r="AN241">
            <v>-249.91600000000003</v>
          </cell>
          <cell r="AO241">
            <v>0</v>
          </cell>
          <cell r="AP241">
            <v>118851.09000000001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 t="str">
            <v>TOTAL KLAMATH RIVER</v>
          </cell>
          <cell r="G242">
            <v>0</v>
          </cell>
          <cell r="H242">
            <v>15005638.65</v>
          </cell>
          <cell r="I242">
            <v>0</v>
          </cell>
          <cell r="J242">
            <v>-42758.09</v>
          </cell>
          <cell r="K242">
            <v>0</v>
          </cell>
          <cell r="L242">
            <v>14962880.560000001</v>
          </cell>
          <cell r="M242">
            <v>0</v>
          </cell>
          <cell r="N242">
            <v>-43586.839999999989</v>
          </cell>
          <cell r="O242">
            <v>0</v>
          </cell>
          <cell r="P242">
            <v>14919293.719999999</v>
          </cell>
          <cell r="Q242">
            <v>0</v>
          </cell>
          <cell r="R242">
            <v>8368256</v>
          </cell>
          <cell r="S242">
            <v>0</v>
          </cell>
          <cell r="T242">
            <v>0</v>
          </cell>
          <cell r="U242">
            <v>0</v>
          </cell>
          <cell r="V242">
            <v>239852</v>
          </cell>
          <cell r="W242">
            <v>0</v>
          </cell>
          <cell r="X242">
            <v>-42758.09</v>
          </cell>
          <cell r="Y242">
            <v>0</v>
          </cell>
          <cell r="Z242">
            <v>0</v>
          </cell>
          <cell r="AA242">
            <v>0</v>
          </cell>
          <cell r="AB242">
            <v>-15529.341</v>
          </cell>
          <cell r="AC242">
            <v>0</v>
          </cell>
          <cell r="AD242">
            <v>8549820.5690000001</v>
          </cell>
          <cell r="AE242">
            <v>0</v>
          </cell>
          <cell r="AF242">
            <v>0</v>
          </cell>
          <cell r="AG242">
            <v>0</v>
          </cell>
          <cell r="AH242">
            <v>239115</v>
          </cell>
          <cell r="AI242">
            <v>0</v>
          </cell>
          <cell r="AJ242">
            <v>-43586.839999999989</v>
          </cell>
          <cell r="AK242">
            <v>0</v>
          </cell>
          <cell r="AL242">
            <v>0</v>
          </cell>
          <cell r="AM242">
            <v>0</v>
          </cell>
          <cell r="AN242">
            <v>-15824.787999999999</v>
          </cell>
          <cell r="AO242">
            <v>0</v>
          </cell>
          <cell r="AP242">
            <v>8729523.9410000015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 t="str">
            <v>KLAMATH RIVER - ACCELERATED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</row>
        <row r="245">
          <cell r="A245" t="str">
            <v xml:space="preserve">330.20 0311         </v>
          </cell>
          <cell r="B245">
            <v>311</v>
          </cell>
          <cell r="C245" t="str">
            <v>ProdTrans</v>
          </cell>
          <cell r="D245" t="str">
            <v xml:space="preserve">330.20 0311         </v>
          </cell>
          <cell r="E245">
            <v>330.2</v>
          </cell>
          <cell r="F245" t="str">
            <v>Land Rights</v>
          </cell>
          <cell r="G245">
            <v>0</v>
          </cell>
          <cell r="H245">
            <v>40941.300000000003</v>
          </cell>
          <cell r="I245">
            <v>0</v>
          </cell>
          <cell r="J245">
            <v>0</v>
          </cell>
          <cell r="K245">
            <v>0</v>
          </cell>
          <cell r="L245">
            <v>40941.300000000003</v>
          </cell>
          <cell r="M245">
            <v>0</v>
          </cell>
          <cell r="N245">
            <v>0</v>
          </cell>
          <cell r="O245">
            <v>0</v>
          </cell>
          <cell r="P245">
            <v>40941.300000000003</v>
          </cell>
          <cell r="Q245">
            <v>0</v>
          </cell>
          <cell r="R245">
            <v>22851</v>
          </cell>
          <cell r="S245">
            <v>0</v>
          </cell>
          <cell r="T245">
            <v>5.45</v>
          </cell>
          <cell r="U245">
            <v>0</v>
          </cell>
          <cell r="V245">
            <v>2231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25082</v>
          </cell>
          <cell r="AE245">
            <v>0</v>
          </cell>
          <cell r="AF245">
            <v>5.45</v>
          </cell>
          <cell r="AG245">
            <v>0</v>
          </cell>
          <cell r="AH245">
            <v>2231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27313</v>
          </cell>
        </row>
        <row r="246">
          <cell r="A246" t="str">
            <v xml:space="preserve">330.40 0311         </v>
          </cell>
          <cell r="B246">
            <v>311</v>
          </cell>
          <cell r="C246" t="str">
            <v>ProdTrans</v>
          </cell>
          <cell r="D246" t="str">
            <v xml:space="preserve">330.40 0311         </v>
          </cell>
          <cell r="E246">
            <v>330.4</v>
          </cell>
          <cell r="F246" t="str">
            <v>Flood Rights</v>
          </cell>
          <cell r="G246">
            <v>0</v>
          </cell>
          <cell r="H246">
            <v>1029.5</v>
          </cell>
          <cell r="I246">
            <v>0</v>
          </cell>
          <cell r="J246">
            <v>0</v>
          </cell>
          <cell r="K246">
            <v>0</v>
          </cell>
          <cell r="L246">
            <v>1029.5</v>
          </cell>
          <cell r="M246">
            <v>0</v>
          </cell>
          <cell r="N246">
            <v>0</v>
          </cell>
          <cell r="O246">
            <v>0</v>
          </cell>
          <cell r="P246">
            <v>1029.5</v>
          </cell>
          <cell r="Q246">
            <v>0</v>
          </cell>
          <cell r="R246">
            <v>575</v>
          </cell>
          <cell r="S246">
            <v>0</v>
          </cell>
          <cell r="T246">
            <v>5.44</v>
          </cell>
          <cell r="U246">
            <v>0</v>
          </cell>
          <cell r="V246">
            <v>56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631</v>
          </cell>
          <cell r="AE246">
            <v>0</v>
          </cell>
          <cell r="AF246">
            <v>5.44</v>
          </cell>
          <cell r="AG246">
            <v>0</v>
          </cell>
          <cell r="AH246">
            <v>56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687</v>
          </cell>
        </row>
        <row r="247">
          <cell r="A247" t="str">
            <v xml:space="preserve">331.00 0311         </v>
          </cell>
          <cell r="B247">
            <v>311</v>
          </cell>
          <cell r="C247" t="str">
            <v>ProdTrans</v>
          </cell>
          <cell r="D247" t="str">
            <v xml:space="preserve">331.00 0311         </v>
          </cell>
          <cell r="E247">
            <v>331</v>
          </cell>
          <cell r="F247" t="str">
            <v>Structures and Improvements</v>
          </cell>
          <cell r="G247">
            <v>0</v>
          </cell>
          <cell r="H247">
            <v>13625273.83</v>
          </cell>
          <cell r="I247">
            <v>0</v>
          </cell>
          <cell r="J247">
            <v>0</v>
          </cell>
          <cell r="K247">
            <v>0</v>
          </cell>
          <cell r="L247">
            <v>13625273.83</v>
          </cell>
          <cell r="M247">
            <v>0</v>
          </cell>
          <cell r="N247">
            <v>0</v>
          </cell>
          <cell r="O247">
            <v>0</v>
          </cell>
          <cell r="P247">
            <v>13625273.83</v>
          </cell>
          <cell r="Q247">
            <v>0</v>
          </cell>
          <cell r="R247">
            <v>4600664</v>
          </cell>
          <cell r="S247">
            <v>0</v>
          </cell>
          <cell r="T247">
            <v>8.2799999999999994</v>
          </cell>
          <cell r="U247">
            <v>0</v>
          </cell>
          <cell r="V247">
            <v>1128173</v>
          </cell>
          <cell r="W247">
            <v>0</v>
          </cell>
          <cell r="X247">
            <v>0</v>
          </cell>
          <cell r="Y247">
            <v>0</v>
          </cell>
          <cell r="Z247">
            <v>-40</v>
          </cell>
          <cell r="AA247">
            <v>0</v>
          </cell>
          <cell r="AB247">
            <v>0</v>
          </cell>
          <cell r="AC247">
            <v>0</v>
          </cell>
          <cell r="AD247">
            <v>5728837</v>
          </cell>
          <cell r="AE247">
            <v>0</v>
          </cell>
          <cell r="AF247">
            <v>8.2799999999999994</v>
          </cell>
          <cell r="AG247">
            <v>0</v>
          </cell>
          <cell r="AH247">
            <v>1128173</v>
          </cell>
          <cell r="AI247">
            <v>0</v>
          </cell>
          <cell r="AJ247">
            <v>0</v>
          </cell>
          <cell r="AK247">
            <v>0</v>
          </cell>
          <cell r="AL247">
            <v>-40</v>
          </cell>
          <cell r="AM247">
            <v>0</v>
          </cell>
          <cell r="AN247">
            <v>0</v>
          </cell>
          <cell r="AO247">
            <v>0</v>
          </cell>
          <cell r="AP247">
            <v>6857010</v>
          </cell>
        </row>
        <row r="248">
          <cell r="A248" t="str">
            <v xml:space="preserve">332.00 0311         </v>
          </cell>
          <cell r="B248">
            <v>311</v>
          </cell>
          <cell r="C248" t="str">
            <v>ProdTrans</v>
          </cell>
          <cell r="D248" t="str">
            <v xml:space="preserve">332.00 0311         </v>
          </cell>
          <cell r="E248">
            <v>332</v>
          </cell>
          <cell r="F248" t="str">
            <v>Reservoirs, Dams and Waterways</v>
          </cell>
          <cell r="G248">
            <v>0</v>
          </cell>
          <cell r="H248">
            <v>33571693.159999996</v>
          </cell>
          <cell r="I248">
            <v>0</v>
          </cell>
          <cell r="J248">
            <v>0</v>
          </cell>
          <cell r="K248">
            <v>0</v>
          </cell>
          <cell r="L248">
            <v>33571693.159999996</v>
          </cell>
          <cell r="M248">
            <v>0</v>
          </cell>
          <cell r="N248">
            <v>0</v>
          </cell>
          <cell r="O248">
            <v>0</v>
          </cell>
          <cell r="P248">
            <v>33571693.159999996</v>
          </cell>
          <cell r="Q248">
            <v>0</v>
          </cell>
          <cell r="R248">
            <v>14772572</v>
          </cell>
          <cell r="S248">
            <v>0</v>
          </cell>
          <cell r="T248">
            <v>7</v>
          </cell>
          <cell r="U248">
            <v>0</v>
          </cell>
          <cell r="V248">
            <v>2350019</v>
          </cell>
          <cell r="W248">
            <v>0</v>
          </cell>
          <cell r="X248">
            <v>0</v>
          </cell>
          <cell r="Y248">
            <v>0</v>
          </cell>
          <cell r="Z248">
            <v>-40</v>
          </cell>
          <cell r="AA248">
            <v>0</v>
          </cell>
          <cell r="AB248">
            <v>0</v>
          </cell>
          <cell r="AC248">
            <v>0</v>
          </cell>
          <cell r="AD248">
            <v>17122591</v>
          </cell>
          <cell r="AE248">
            <v>0</v>
          </cell>
          <cell r="AF248">
            <v>7</v>
          </cell>
          <cell r="AG248">
            <v>0</v>
          </cell>
          <cell r="AH248">
            <v>2350019</v>
          </cell>
          <cell r="AI248">
            <v>0</v>
          </cell>
          <cell r="AJ248">
            <v>0</v>
          </cell>
          <cell r="AK248">
            <v>0</v>
          </cell>
          <cell r="AL248">
            <v>-40</v>
          </cell>
          <cell r="AM248">
            <v>0</v>
          </cell>
          <cell r="AN248">
            <v>0</v>
          </cell>
          <cell r="AO248">
            <v>0</v>
          </cell>
          <cell r="AP248">
            <v>19472610</v>
          </cell>
        </row>
        <row r="249">
          <cell r="A249" t="str">
            <v xml:space="preserve">333.00 0311         </v>
          </cell>
          <cell r="B249">
            <v>311</v>
          </cell>
          <cell r="C249" t="str">
            <v>ProdTrans</v>
          </cell>
          <cell r="D249" t="str">
            <v xml:space="preserve">333.00 0311         </v>
          </cell>
          <cell r="E249">
            <v>333</v>
          </cell>
          <cell r="F249" t="str">
            <v>Waterwheels, Turbines and Generators</v>
          </cell>
          <cell r="G249">
            <v>0</v>
          </cell>
          <cell r="H249">
            <v>17770236.870000001</v>
          </cell>
          <cell r="I249">
            <v>0</v>
          </cell>
          <cell r="J249">
            <v>0</v>
          </cell>
          <cell r="K249">
            <v>0</v>
          </cell>
          <cell r="L249">
            <v>17770236.870000001</v>
          </cell>
          <cell r="M249">
            <v>0</v>
          </cell>
          <cell r="N249">
            <v>0</v>
          </cell>
          <cell r="O249">
            <v>0</v>
          </cell>
          <cell r="P249">
            <v>17770236.870000001</v>
          </cell>
          <cell r="Q249">
            <v>0</v>
          </cell>
          <cell r="R249">
            <v>6645186</v>
          </cell>
          <cell r="S249">
            <v>0</v>
          </cell>
          <cell r="T249">
            <v>7.83</v>
          </cell>
          <cell r="U249">
            <v>0</v>
          </cell>
          <cell r="V249">
            <v>1391410</v>
          </cell>
          <cell r="W249">
            <v>0</v>
          </cell>
          <cell r="X249">
            <v>0</v>
          </cell>
          <cell r="Y249">
            <v>0</v>
          </cell>
          <cell r="Z249">
            <v>-40</v>
          </cell>
          <cell r="AA249">
            <v>0</v>
          </cell>
          <cell r="AB249">
            <v>0</v>
          </cell>
          <cell r="AC249">
            <v>0</v>
          </cell>
          <cell r="AD249">
            <v>8036596</v>
          </cell>
          <cell r="AE249">
            <v>0</v>
          </cell>
          <cell r="AF249">
            <v>7.83</v>
          </cell>
          <cell r="AG249">
            <v>0</v>
          </cell>
          <cell r="AH249">
            <v>1391410</v>
          </cell>
          <cell r="AI249">
            <v>0</v>
          </cell>
          <cell r="AJ249">
            <v>0</v>
          </cell>
          <cell r="AK249">
            <v>0</v>
          </cell>
          <cell r="AL249">
            <v>-40</v>
          </cell>
          <cell r="AM249">
            <v>0</v>
          </cell>
          <cell r="AN249">
            <v>0</v>
          </cell>
          <cell r="AO249">
            <v>0</v>
          </cell>
          <cell r="AP249">
            <v>9428006</v>
          </cell>
        </row>
        <row r="250">
          <cell r="A250" t="str">
            <v xml:space="preserve">334.00 0311         </v>
          </cell>
          <cell r="B250">
            <v>311</v>
          </cell>
          <cell r="C250" t="str">
            <v>ProdTrans</v>
          </cell>
          <cell r="D250" t="str">
            <v xml:space="preserve">334.00 0311         </v>
          </cell>
          <cell r="E250">
            <v>334</v>
          </cell>
          <cell r="F250" t="str">
            <v>Accessory Electric Equipment</v>
          </cell>
          <cell r="G250">
            <v>0</v>
          </cell>
          <cell r="H250">
            <v>15513216.33</v>
          </cell>
          <cell r="I250">
            <v>0</v>
          </cell>
          <cell r="J250">
            <v>0</v>
          </cell>
          <cell r="K250">
            <v>0</v>
          </cell>
          <cell r="L250">
            <v>15513216.33</v>
          </cell>
          <cell r="M250">
            <v>0</v>
          </cell>
          <cell r="N250">
            <v>0</v>
          </cell>
          <cell r="O250">
            <v>0</v>
          </cell>
          <cell r="P250">
            <v>15513216.33</v>
          </cell>
          <cell r="Q250">
            <v>0</v>
          </cell>
          <cell r="R250">
            <v>4197579</v>
          </cell>
          <cell r="S250">
            <v>0</v>
          </cell>
          <cell r="T250">
            <v>9.1199999999999992</v>
          </cell>
          <cell r="U250">
            <v>0</v>
          </cell>
          <cell r="V250">
            <v>1414805</v>
          </cell>
          <cell r="W250">
            <v>0</v>
          </cell>
          <cell r="X250">
            <v>0</v>
          </cell>
          <cell r="Y250">
            <v>0</v>
          </cell>
          <cell r="Z250">
            <v>-20</v>
          </cell>
          <cell r="AA250">
            <v>0</v>
          </cell>
          <cell r="AB250">
            <v>0</v>
          </cell>
          <cell r="AC250">
            <v>0</v>
          </cell>
          <cell r="AD250">
            <v>5612384</v>
          </cell>
          <cell r="AE250">
            <v>0</v>
          </cell>
          <cell r="AF250">
            <v>9.1199999999999992</v>
          </cell>
          <cell r="AG250">
            <v>0</v>
          </cell>
          <cell r="AH250">
            <v>1414805</v>
          </cell>
          <cell r="AI250">
            <v>0</v>
          </cell>
          <cell r="AJ250">
            <v>0</v>
          </cell>
          <cell r="AK250">
            <v>0</v>
          </cell>
          <cell r="AL250">
            <v>-20</v>
          </cell>
          <cell r="AM250">
            <v>0</v>
          </cell>
          <cell r="AN250">
            <v>0</v>
          </cell>
          <cell r="AO250">
            <v>0</v>
          </cell>
          <cell r="AP250">
            <v>7027189</v>
          </cell>
        </row>
        <row r="251">
          <cell r="A251" t="str">
            <v xml:space="preserve">335.00 0311         </v>
          </cell>
          <cell r="B251">
            <v>311</v>
          </cell>
          <cell r="C251" t="str">
            <v>ProdTrans</v>
          </cell>
          <cell r="D251" t="str">
            <v xml:space="preserve">335.00 0311         </v>
          </cell>
          <cell r="E251">
            <v>335</v>
          </cell>
          <cell r="F251" t="str">
            <v>Miscellaneous Power Plant Equipment</v>
          </cell>
          <cell r="G251">
            <v>0</v>
          </cell>
          <cell r="H251">
            <v>169253.74</v>
          </cell>
          <cell r="I251">
            <v>0</v>
          </cell>
          <cell r="J251">
            <v>0</v>
          </cell>
          <cell r="K251">
            <v>0</v>
          </cell>
          <cell r="L251">
            <v>169253.74</v>
          </cell>
          <cell r="M251">
            <v>0</v>
          </cell>
          <cell r="N251">
            <v>0</v>
          </cell>
          <cell r="O251">
            <v>0</v>
          </cell>
          <cell r="P251">
            <v>169253.74</v>
          </cell>
          <cell r="Q251">
            <v>0</v>
          </cell>
          <cell r="R251">
            <v>84767</v>
          </cell>
          <cell r="S251">
            <v>0</v>
          </cell>
          <cell r="T251">
            <v>6.24</v>
          </cell>
          <cell r="U251">
            <v>0</v>
          </cell>
          <cell r="V251">
            <v>10561</v>
          </cell>
          <cell r="W251">
            <v>0</v>
          </cell>
          <cell r="X251">
            <v>0</v>
          </cell>
          <cell r="Y251">
            <v>0</v>
          </cell>
          <cell r="Z251">
            <v>-10</v>
          </cell>
          <cell r="AA251">
            <v>0</v>
          </cell>
          <cell r="AB251">
            <v>0</v>
          </cell>
          <cell r="AC251">
            <v>0</v>
          </cell>
          <cell r="AD251">
            <v>95328</v>
          </cell>
          <cell r="AE251">
            <v>0</v>
          </cell>
          <cell r="AF251">
            <v>6.24</v>
          </cell>
          <cell r="AG251">
            <v>0</v>
          </cell>
          <cell r="AH251">
            <v>10561</v>
          </cell>
          <cell r="AI251">
            <v>0</v>
          </cell>
          <cell r="AJ251">
            <v>0</v>
          </cell>
          <cell r="AK251">
            <v>0</v>
          </cell>
          <cell r="AL251">
            <v>-10</v>
          </cell>
          <cell r="AM251">
            <v>0</v>
          </cell>
          <cell r="AN251">
            <v>0</v>
          </cell>
          <cell r="AO251">
            <v>0</v>
          </cell>
          <cell r="AP251">
            <v>105889</v>
          </cell>
        </row>
        <row r="252">
          <cell r="A252" t="str">
            <v xml:space="preserve">336.00 0311         </v>
          </cell>
          <cell r="B252">
            <v>311</v>
          </cell>
          <cell r="C252" t="str">
            <v>ProdTrans</v>
          </cell>
          <cell r="D252" t="str">
            <v xml:space="preserve">336.00 0311         </v>
          </cell>
          <cell r="E252">
            <v>336</v>
          </cell>
          <cell r="F252" t="str">
            <v>Roads, Railroads and Bridges</v>
          </cell>
          <cell r="G252">
            <v>0</v>
          </cell>
          <cell r="H252">
            <v>2547856.13</v>
          </cell>
          <cell r="I252">
            <v>0</v>
          </cell>
          <cell r="J252">
            <v>0</v>
          </cell>
          <cell r="K252">
            <v>0</v>
          </cell>
          <cell r="L252">
            <v>2547856.13</v>
          </cell>
          <cell r="M252">
            <v>0</v>
          </cell>
          <cell r="N252">
            <v>0</v>
          </cell>
          <cell r="O252">
            <v>0</v>
          </cell>
          <cell r="P252">
            <v>2547856.13</v>
          </cell>
          <cell r="Q252">
            <v>0</v>
          </cell>
          <cell r="R252">
            <v>1023786</v>
          </cell>
          <cell r="S252">
            <v>0</v>
          </cell>
          <cell r="T252">
            <v>7.48</v>
          </cell>
          <cell r="U252">
            <v>0</v>
          </cell>
          <cell r="V252">
            <v>190580</v>
          </cell>
          <cell r="W252">
            <v>0</v>
          </cell>
          <cell r="X252">
            <v>0</v>
          </cell>
          <cell r="Y252">
            <v>0</v>
          </cell>
          <cell r="Z252">
            <v>-40</v>
          </cell>
          <cell r="AA252">
            <v>0</v>
          </cell>
          <cell r="AB252">
            <v>0</v>
          </cell>
          <cell r="AC252">
            <v>0</v>
          </cell>
          <cell r="AD252">
            <v>1214366</v>
          </cell>
          <cell r="AE252">
            <v>0</v>
          </cell>
          <cell r="AF252">
            <v>7.48</v>
          </cell>
          <cell r="AG252">
            <v>0</v>
          </cell>
          <cell r="AH252">
            <v>190580</v>
          </cell>
          <cell r="AI252">
            <v>0</v>
          </cell>
          <cell r="AJ252">
            <v>0</v>
          </cell>
          <cell r="AK252">
            <v>0</v>
          </cell>
          <cell r="AL252">
            <v>-40</v>
          </cell>
          <cell r="AM252">
            <v>0</v>
          </cell>
          <cell r="AN252">
            <v>0</v>
          </cell>
          <cell r="AO252">
            <v>0</v>
          </cell>
          <cell r="AP252">
            <v>1404946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 t="str">
            <v>TOTAL KLAMATH RIVER ACCELERATED</v>
          </cell>
          <cell r="G253">
            <v>0</v>
          </cell>
          <cell r="H253">
            <v>83239500.859999985</v>
          </cell>
          <cell r="I253">
            <v>0</v>
          </cell>
          <cell r="J253">
            <v>0</v>
          </cell>
          <cell r="K253">
            <v>0</v>
          </cell>
          <cell r="L253">
            <v>83239500.859999985</v>
          </cell>
          <cell r="M253">
            <v>0</v>
          </cell>
          <cell r="N253">
            <v>0</v>
          </cell>
          <cell r="O253">
            <v>0</v>
          </cell>
          <cell r="P253">
            <v>83239500.859999985</v>
          </cell>
          <cell r="Q253">
            <v>0</v>
          </cell>
          <cell r="R253">
            <v>31347980</v>
          </cell>
          <cell r="S253">
            <v>0</v>
          </cell>
          <cell r="T253">
            <v>0</v>
          </cell>
          <cell r="U253">
            <v>0</v>
          </cell>
          <cell r="V253">
            <v>6487835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37835815</v>
          </cell>
          <cell r="AE253">
            <v>0</v>
          </cell>
          <cell r="AF253">
            <v>0</v>
          </cell>
          <cell r="AG253">
            <v>0</v>
          </cell>
          <cell r="AH253">
            <v>6487835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44323650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 t="str">
            <v>LAST CHANCE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256" t="str">
            <v xml:space="preserve">331.00 0312         </v>
          </cell>
          <cell r="B256">
            <v>312</v>
          </cell>
          <cell r="C256" t="str">
            <v>ProdTrans</v>
          </cell>
          <cell r="D256" t="str">
            <v xml:space="preserve">331.00 0312         </v>
          </cell>
          <cell r="E256">
            <v>331</v>
          </cell>
          <cell r="F256" t="str">
            <v>Structures and Improvements</v>
          </cell>
          <cell r="G256">
            <v>0</v>
          </cell>
          <cell r="H256">
            <v>448394.01</v>
          </cell>
          <cell r="I256">
            <v>0</v>
          </cell>
          <cell r="J256">
            <v>-1006.52</v>
          </cell>
          <cell r="K256">
            <v>0</v>
          </cell>
          <cell r="L256">
            <v>447387.49</v>
          </cell>
          <cell r="M256">
            <v>0</v>
          </cell>
          <cell r="N256">
            <v>-1020.6200000000001</v>
          </cell>
          <cell r="O256">
            <v>0</v>
          </cell>
          <cell r="P256">
            <v>446366.87</v>
          </cell>
          <cell r="Q256">
            <v>0</v>
          </cell>
          <cell r="R256">
            <v>244819</v>
          </cell>
          <cell r="S256">
            <v>0</v>
          </cell>
          <cell r="T256">
            <v>2.9793977598763832</v>
          </cell>
          <cell r="U256">
            <v>0</v>
          </cell>
          <cell r="V256">
            <v>13344</v>
          </cell>
          <cell r="W256">
            <v>0</v>
          </cell>
          <cell r="X256">
            <v>-1006.52</v>
          </cell>
          <cell r="Y256">
            <v>0</v>
          </cell>
          <cell r="Z256">
            <v>-40</v>
          </cell>
          <cell r="AA256">
            <v>0</v>
          </cell>
          <cell r="AB256">
            <v>-402.608</v>
          </cell>
          <cell r="AC256">
            <v>0</v>
          </cell>
          <cell r="AD256">
            <v>256753.872</v>
          </cell>
          <cell r="AE256">
            <v>0</v>
          </cell>
          <cell r="AF256">
            <v>2.9793977598763832</v>
          </cell>
          <cell r="AG256">
            <v>0</v>
          </cell>
          <cell r="AH256">
            <v>13314</v>
          </cell>
          <cell r="AI256">
            <v>0</v>
          </cell>
          <cell r="AJ256">
            <v>-1020.6200000000001</v>
          </cell>
          <cell r="AK256">
            <v>0</v>
          </cell>
          <cell r="AL256">
            <v>-40</v>
          </cell>
          <cell r="AM256">
            <v>0</v>
          </cell>
          <cell r="AN256">
            <v>-408.24800000000005</v>
          </cell>
          <cell r="AO256">
            <v>0</v>
          </cell>
          <cell r="AP256">
            <v>268639.00399999996</v>
          </cell>
        </row>
        <row r="257">
          <cell r="A257" t="str">
            <v xml:space="preserve">332.00 0312         </v>
          </cell>
          <cell r="B257">
            <v>312</v>
          </cell>
          <cell r="C257" t="str">
            <v>ProdTrans</v>
          </cell>
          <cell r="D257" t="str">
            <v xml:space="preserve">332.00 0312         </v>
          </cell>
          <cell r="E257">
            <v>332</v>
          </cell>
          <cell r="F257" t="str">
            <v>Reservoirs, Dams and Waterways</v>
          </cell>
          <cell r="G257">
            <v>0</v>
          </cell>
          <cell r="H257">
            <v>959002.13</v>
          </cell>
          <cell r="I257">
            <v>0</v>
          </cell>
          <cell r="J257">
            <v>-1369.63</v>
          </cell>
          <cell r="K257">
            <v>0</v>
          </cell>
          <cell r="L257">
            <v>957632.5</v>
          </cell>
          <cell r="M257">
            <v>0</v>
          </cell>
          <cell r="N257">
            <v>-1403.1</v>
          </cell>
          <cell r="O257">
            <v>0</v>
          </cell>
          <cell r="P257">
            <v>956229.4</v>
          </cell>
          <cell r="Q257">
            <v>0</v>
          </cell>
          <cell r="R257">
            <v>454436</v>
          </cell>
          <cell r="S257">
            <v>0</v>
          </cell>
          <cell r="T257">
            <v>2.9881890259291586</v>
          </cell>
          <cell r="U257">
            <v>0</v>
          </cell>
          <cell r="V257">
            <v>28636</v>
          </cell>
          <cell r="W257">
            <v>0</v>
          </cell>
          <cell r="X257">
            <v>-1369.63</v>
          </cell>
          <cell r="Y257">
            <v>0</v>
          </cell>
          <cell r="Z257">
            <v>-40</v>
          </cell>
          <cell r="AA257">
            <v>0</v>
          </cell>
          <cell r="AB257">
            <v>-547.85200000000009</v>
          </cell>
          <cell r="AC257">
            <v>0</v>
          </cell>
          <cell r="AD257">
            <v>481154.51799999998</v>
          </cell>
          <cell r="AE257">
            <v>0</v>
          </cell>
          <cell r="AF257">
            <v>2.9881890259291586</v>
          </cell>
          <cell r="AG257">
            <v>0</v>
          </cell>
          <cell r="AH257">
            <v>28595</v>
          </cell>
          <cell r="AI257">
            <v>0</v>
          </cell>
          <cell r="AJ257">
            <v>-1403.1</v>
          </cell>
          <cell r="AK257">
            <v>0</v>
          </cell>
          <cell r="AL257">
            <v>-40</v>
          </cell>
          <cell r="AM257">
            <v>0</v>
          </cell>
          <cell r="AN257">
            <v>-561.24</v>
          </cell>
          <cell r="AO257">
            <v>0</v>
          </cell>
          <cell r="AP257">
            <v>507785.17800000001</v>
          </cell>
        </row>
        <row r="258">
          <cell r="A258" t="str">
            <v xml:space="preserve">333.00 0312         </v>
          </cell>
          <cell r="B258">
            <v>312</v>
          </cell>
          <cell r="C258" t="str">
            <v>ProdTrans</v>
          </cell>
          <cell r="D258" t="str">
            <v xml:space="preserve">333.00 0312         </v>
          </cell>
          <cell r="E258">
            <v>333</v>
          </cell>
          <cell r="F258" t="str">
            <v>Waterwheels, Turbines and Generators</v>
          </cell>
          <cell r="G258">
            <v>0</v>
          </cell>
          <cell r="H258">
            <v>1068019.67</v>
          </cell>
          <cell r="I258">
            <v>0</v>
          </cell>
          <cell r="J258">
            <v>-3901.5499999999997</v>
          </cell>
          <cell r="K258">
            <v>0</v>
          </cell>
          <cell r="L258">
            <v>1064118.1199999999</v>
          </cell>
          <cell r="M258">
            <v>0</v>
          </cell>
          <cell r="N258">
            <v>-4083.14</v>
          </cell>
          <cell r="O258">
            <v>0</v>
          </cell>
          <cell r="P258">
            <v>1060034.98</v>
          </cell>
          <cell r="Q258">
            <v>0</v>
          </cell>
          <cell r="R258">
            <v>612312</v>
          </cell>
          <cell r="S258">
            <v>0</v>
          </cell>
          <cell r="T258">
            <v>3.0447646606703005</v>
          </cell>
          <cell r="U258">
            <v>0</v>
          </cell>
          <cell r="V258">
            <v>32459</v>
          </cell>
          <cell r="W258">
            <v>0</v>
          </cell>
          <cell r="X258">
            <v>-3901.5499999999997</v>
          </cell>
          <cell r="Y258">
            <v>0</v>
          </cell>
          <cell r="Z258">
            <v>-40</v>
          </cell>
          <cell r="AA258">
            <v>0</v>
          </cell>
          <cell r="AB258">
            <v>-1560.62</v>
          </cell>
          <cell r="AC258">
            <v>0</v>
          </cell>
          <cell r="AD258">
            <v>639308.82999999996</v>
          </cell>
          <cell r="AE258">
            <v>0</v>
          </cell>
          <cell r="AF258">
            <v>3.0447646606703005</v>
          </cell>
          <cell r="AG258">
            <v>0</v>
          </cell>
          <cell r="AH258">
            <v>32338</v>
          </cell>
          <cell r="AI258">
            <v>0</v>
          </cell>
          <cell r="AJ258">
            <v>-4083.14</v>
          </cell>
          <cell r="AK258">
            <v>0</v>
          </cell>
          <cell r="AL258">
            <v>-40</v>
          </cell>
          <cell r="AM258">
            <v>0</v>
          </cell>
          <cell r="AN258">
            <v>-1633.2560000000001</v>
          </cell>
          <cell r="AO258">
            <v>0</v>
          </cell>
          <cell r="AP258">
            <v>665930.43399999989</v>
          </cell>
        </row>
        <row r="259">
          <cell r="A259" t="str">
            <v xml:space="preserve">334.00 0312         </v>
          </cell>
          <cell r="B259">
            <v>312</v>
          </cell>
          <cell r="C259" t="str">
            <v>ProdTrans</v>
          </cell>
          <cell r="D259" t="str">
            <v xml:space="preserve">334.00 0312         </v>
          </cell>
          <cell r="E259">
            <v>334</v>
          </cell>
          <cell r="F259" t="str">
            <v>Accessory Electric Equipment</v>
          </cell>
          <cell r="G259">
            <v>0</v>
          </cell>
          <cell r="H259">
            <v>261833.29</v>
          </cell>
          <cell r="I259">
            <v>0</v>
          </cell>
          <cell r="J259">
            <v>-1972.3500000000001</v>
          </cell>
          <cell r="K259">
            <v>0</v>
          </cell>
          <cell r="L259">
            <v>259860.94</v>
          </cell>
          <cell r="M259">
            <v>0</v>
          </cell>
          <cell r="N259">
            <v>-2037.39</v>
          </cell>
          <cell r="O259">
            <v>0</v>
          </cell>
          <cell r="P259">
            <v>257823.55</v>
          </cell>
          <cell r="Q259">
            <v>0</v>
          </cell>
          <cell r="R259">
            <v>99338</v>
          </cell>
          <cell r="S259">
            <v>0</v>
          </cell>
          <cell r="T259">
            <v>3.9217952792071049</v>
          </cell>
          <cell r="U259">
            <v>0</v>
          </cell>
          <cell r="V259">
            <v>10230</v>
          </cell>
          <cell r="W259">
            <v>0</v>
          </cell>
          <cell r="X259">
            <v>-1972.3500000000001</v>
          </cell>
          <cell r="Y259">
            <v>0</v>
          </cell>
          <cell r="Z259">
            <v>-20</v>
          </cell>
          <cell r="AA259">
            <v>0</v>
          </cell>
          <cell r="AB259">
            <v>-394.47</v>
          </cell>
          <cell r="AC259">
            <v>0</v>
          </cell>
          <cell r="AD259">
            <v>107201.18</v>
          </cell>
          <cell r="AE259">
            <v>0</v>
          </cell>
          <cell r="AF259">
            <v>3.9217952792071049</v>
          </cell>
          <cell r="AG259">
            <v>0</v>
          </cell>
          <cell r="AH259">
            <v>10151</v>
          </cell>
          <cell r="AI259">
            <v>0</v>
          </cell>
          <cell r="AJ259">
            <v>-2037.39</v>
          </cell>
          <cell r="AK259">
            <v>0</v>
          </cell>
          <cell r="AL259">
            <v>-20</v>
          </cell>
          <cell r="AM259">
            <v>0</v>
          </cell>
          <cell r="AN259">
            <v>-407.47800000000001</v>
          </cell>
          <cell r="AO259">
            <v>0</v>
          </cell>
          <cell r="AP259">
            <v>114907.31199999999</v>
          </cell>
        </row>
        <row r="260">
          <cell r="A260" t="str">
            <v xml:space="preserve">336.00 0312         </v>
          </cell>
          <cell r="B260">
            <v>312</v>
          </cell>
          <cell r="C260" t="str">
            <v>ProdTrans</v>
          </cell>
          <cell r="D260" t="str">
            <v xml:space="preserve">336.00 0312         </v>
          </cell>
          <cell r="E260">
            <v>336</v>
          </cell>
          <cell r="F260" t="str">
            <v>Roads, Railroads and Bridges</v>
          </cell>
          <cell r="G260">
            <v>0</v>
          </cell>
          <cell r="H260">
            <v>65286.71</v>
          </cell>
          <cell r="I260">
            <v>0</v>
          </cell>
          <cell r="J260">
            <v>-155.63</v>
          </cell>
          <cell r="K260">
            <v>0</v>
          </cell>
          <cell r="L260">
            <v>65131.08</v>
          </cell>
          <cell r="M260">
            <v>0</v>
          </cell>
          <cell r="N260">
            <v>-157.76</v>
          </cell>
          <cell r="O260">
            <v>0</v>
          </cell>
          <cell r="P260">
            <v>64973.32</v>
          </cell>
          <cell r="Q260">
            <v>0</v>
          </cell>
          <cell r="R260">
            <v>38833</v>
          </cell>
          <cell r="S260">
            <v>0</v>
          </cell>
          <cell r="T260">
            <v>2.8149598875023067</v>
          </cell>
          <cell r="U260">
            <v>0</v>
          </cell>
          <cell r="V260">
            <v>1836</v>
          </cell>
          <cell r="W260">
            <v>0</v>
          </cell>
          <cell r="X260">
            <v>-155.63</v>
          </cell>
          <cell r="Y260">
            <v>0</v>
          </cell>
          <cell r="Z260">
            <v>-40</v>
          </cell>
          <cell r="AA260">
            <v>0</v>
          </cell>
          <cell r="AB260">
            <v>-62.251999999999995</v>
          </cell>
          <cell r="AC260">
            <v>0</v>
          </cell>
          <cell r="AD260">
            <v>40451.118000000002</v>
          </cell>
          <cell r="AE260">
            <v>0</v>
          </cell>
          <cell r="AF260">
            <v>2.8149598875023067</v>
          </cell>
          <cell r="AG260">
            <v>0</v>
          </cell>
          <cell r="AH260">
            <v>1831</v>
          </cell>
          <cell r="AI260">
            <v>0</v>
          </cell>
          <cell r="AJ260">
            <v>-157.76</v>
          </cell>
          <cell r="AK260">
            <v>0</v>
          </cell>
          <cell r="AL260">
            <v>-40</v>
          </cell>
          <cell r="AM260">
            <v>0</v>
          </cell>
          <cell r="AN260">
            <v>-63.103999999999999</v>
          </cell>
          <cell r="AO260">
            <v>0</v>
          </cell>
          <cell r="AP260">
            <v>42061.254000000001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 t="str">
            <v>TOTAL LAST CHANCE</v>
          </cell>
          <cell r="G261">
            <v>0</v>
          </cell>
          <cell r="H261">
            <v>2802535.81</v>
          </cell>
          <cell r="I261">
            <v>0</v>
          </cell>
          <cell r="J261">
            <v>-8405.6799999999985</v>
          </cell>
          <cell r="K261">
            <v>0</v>
          </cell>
          <cell r="L261">
            <v>2794130.13</v>
          </cell>
          <cell r="M261">
            <v>0</v>
          </cell>
          <cell r="N261">
            <v>-8702.01</v>
          </cell>
          <cell r="O261">
            <v>0</v>
          </cell>
          <cell r="P261">
            <v>2785428.1199999996</v>
          </cell>
          <cell r="Q261">
            <v>0</v>
          </cell>
          <cell r="R261">
            <v>1449738</v>
          </cell>
          <cell r="S261">
            <v>0</v>
          </cell>
          <cell r="T261">
            <v>0</v>
          </cell>
          <cell r="U261">
            <v>0</v>
          </cell>
          <cell r="V261">
            <v>86505</v>
          </cell>
          <cell r="W261">
            <v>0</v>
          </cell>
          <cell r="X261">
            <v>-8405.6799999999985</v>
          </cell>
          <cell r="Y261">
            <v>0</v>
          </cell>
          <cell r="Z261">
            <v>0</v>
          </cell>
          <cell r="AA261">
            <v>0</v>
          </cell>
          <cell r="AB261">
            <v>-2967.8020000000001</v>
          </cell>
          <cell r="AC261">
            <v>0</v>
          </cell>
          <cell r="AD261">
            <v>1524869.5179999999</v>
          </cell>
          <cell r="AE261">
            <v>0</v>
          </cell>
          <cell r="AF261">
            <v>0</v>
          </cell>
          <cell r="AG261">
            <v>0</v>
          </cell>
          <cell r="AH261">
            <v>86229</v>
          </cell>
          <cell r="AI261">
            <v>0</v>
          </cell>
          <cell r="AJ261">
            <v>-8702.01</v>
          </cell>
          <cell r="AK261">
            <v>0</v>
          </cell>
          <cell r="AL261">
            <v>0</v>
          </cell>
          <cell r="AM261">
            <v>0</v>
          </cell>
          <cell r="AN261">
            <v>-3073.326</v>
          </cell>
          <cell r="AO261">
            <v>0</v>
          </cell>
          <cell r="AP261">
            <v>1599323.1819999998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 t="str">
            <v>LIFTON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264" t="str">
            <v xml:space="preserve">330.20 0313         </v>
          </cell>
          <cell r="B264">
            <v>313</v>
          </cell>
          <cell r="C264" t="str">
            <v>ProdTrans</v>
          </cell>
          <cell r="D264" t="str">
            <v xml:space="preserve">330.20 0313         </v>
          </cell>
          <cell r="E264">
            <v>330.2</v>
          </cell>
          <cell r="F264" t="str">
            <v>Land Rights</v>
          </cell>
          <cell r="G264">
            <v>0</v>
          </cell>
          <cell r="H264">
            <v>20758.93</v>
          </cell>
          <cell r="I264">
            <v>0</v>
          </cell>
          <cell r="J264">
            <v>0</v>
          </cell>
          <cell r="K264">
            <v>0</v>
          </cell>
          <cell r="L264">
            <v>20758.93</v>
          </cell>
          <cell r="M264">
            <v>0</v>
          </cell>
          <cell r="N264">
            <v>0</v>
          </cell>
          <cell r="O264">
            <v>0</v>
          </cell>
          <cell r="P264">
            <v>20758.93</v>
          </cell>
          <cell r="Q264">
            <v>0</v>
          </cell>
          <cell r="R264">
            <v>12173</v>
          </cell>
          <cell r="S264">
            <v>0</v>
          </cell>
          <cell r="T264">
            <v>1.9130330975617036</v>
          </cell>
          <cell r="U264">
            <v>0</v>
          </cell>
          <cell r="V264">
            <v>397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12570</v>
          </cell>
          <cell r="AE264">
            <v>0</v>
          </cell>
          <cell r="AF264">
            <v>1.9130330975617036</v>
          </cell>
          <cell r="AG264">
            <v>0</v>
          </cell>
          <cell r="AH264">
            <v>397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12967</v>
          </cell>
        </row>
        <row r="265">
          <cell r="A265" t="str">
            <v xml:space="preserve">330.30 0313         </v>
          </cell>
          <cell r="B265">
            <v>313</v>
          </cell>
          <cell r="C265" t="str">
            <v>ProdTrans</v>
          </cell>
          <cell r="D265" t="str">
            <v xml:space="preserve">330.30 0313         </v>
          </cell>
          <cell r="E265">
            <v>330.3</v>
          </cell>
          <cell r="F265" t="str">
            <v>Water Rights</v>
          </cell>
          <cell r="G265">
            <v>0</v>
          </cell>
          <cell r="H265">
            <v>24129.94</v>
          </cell>
          <cell r="I265">
            <v>0</v>
          </cell>
          <cell r="J265">
            <v>0</v>
          </cell>
          <cell r="K265">
            <v>0</v>
          </cell>
          <cell r="L265">
            <v>24129.94</v>
          </cell>
          <cell r="M265">
            <v>0</v>
          </cell>
          <cell r="N265">
            <v>0</v>
          </cell>
          <cell r="O265">
            <v>0</v>
          </cell>
          <cell r="P265">
            <v>24129.94</v>
          </cell>
          <cell r="Q265">
            <v>0</v>
          </cell>
          <cell r="R265">
            <v>13866</v>
          </cell>
          <cell r="S265">
            <v>0</v>
          </cell>
          <cell r="T265">
            <v>1.9579131555923932</v>
          </cell>
          <cell r="U265">
            <v>0</v>
          </cell>
          <cell r="V265">
            <v>472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14338</v>
          </cell>
          <cell r="AE265">
            <v>0</v>
          </cell>
          <cell r="AF265">
            <v>1.9579131555923932</v>
          </cell>
          <cell r="AG265">
            <v>0</v>
          </cell>
          <cell r="AH265">
            <v>472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14810</v>
          </cell>
        </row>
        <row r="266">
          <cell r="A266" t="str">
            <v xml:space="preserve">331.00 0313         </v>
          </cell>
          <cell r="B266">
            <v>313</v>
          </cell>
          <cell r="C266" t="str">
            <v>ProdTrans</v>
          </cell>
          <cell r="D266" t="str">
            <v xml:space="preserve">331.00 0313         </v>
          </cell>
          <cell r="E266">
            <v>331</v>
          </cell>
          <cell r="F266" t="str">
            <v>Structures and Improvements</v>
          </cell>
          <cell r="G266">
            <v>0</v>
          </cell>
          <cell r="H266">
            <v>1202030.3500000001</v>
          </cell>
          <cell r="I266">
            <v>0</v>
          </cell>
          <cell r="J266">
            <v>-5520.1499999999987</v>
          </cell>
          <cell r="K266">
            <v>0</v>
          </cell>
          <cell r="L266">
            <v>1196510.2000000002</v>
          </cell>
          <cell r="M266">
            <v>0</v>
          </cell>
          <cell r="N266">
            <v>-5590.4999999999991</v>
          </cell>
          <cell r="O266">
            <v>0</v>
          </cell>
          <cell r="P266">
            <v>1190919.7000000002</v>
          </cell>
          <cell r="Q266">
            <v>0</v>
          </cell>
          <cell r="R266">
            <v>560157</v>
          </cell>
          <cell r="S266">
            <v>0</v>
          </cell>
          <cell r="T266">
            <v>2.4115442263942697</v>
          </cell>
          <cell r="U266">
            <v>0</v>
          </cell>
          <cell r="V266">
            <v>28921</v>
          </cell>
          <cell r="W266">
            <v>0</v>
          </cell>
          <cell r="X266">
            <v>-5520.1499999999987</v>
          </cell>
          <cell r="Y266">
            <v>0</v>
          </cell>
          <cell r="Z266">
            <v>-40</v>
          </cell>
          <cell r="AA266">
            <v>0</v>
          </cell>
          <cell r="AB266">
            <v>-2208.0599999999995</v>
          </cell>
          <cell r="AC266">
            <v>0</v>
          </cell>
          <cell r="AD266">
            <v>581349.78999999992</v>
          </cell>
          <cell r="AE266">
            <v>0</v>
          </cell>
          <cell r="AF266">
            <v>2.4115442263942697</v>
          </cell>
          <cell r="AG266">
            <v>0</v>
          </cell>
          <cell r="AH266">
            <v>28787</v>
          </cell>
          <cell r="AI266">
            <v>0</v>
          </cell>
          <cell r="AJ266">
            <v>-5590.4999999999991</v>
          </cell>
          <cell r="AK266">
            <v>0</v>
          </cell>
          <cell r="AL266">
            <v>-40</v>
          </cell>
          <cell r="AM266">
            <v>0</v>
          </cell>
          <cell r="AN266">
            <v>-2236.1999999999998</v>
          </cell>
          <cell r="AO266">
            <v>0</v>
          </cell>
          <cell r="AP266">
            <v>602310.09</v>
          </cell>
        </row>
        <row r="267">
          <cell r="A267" t="str">
            <v xml:space="preserve">332.00 0313         </v>
          </cell>
          <cell r="B267">
            <v>313</v>
          </cell>
          <cell r="C267" t="str">
            <v>ProdTrans</v>
          </cell>
          <cell r="D267" t="str">
            <v xml:space="preserve">332.00 0313         </v>
          </cell>
          <cell r="E267">
            <v>332</v>
          </cell>
          <cell r="F267" t="str">
            <v>Reservoirs, Dams and Waterways</v>
          </cell>
          <cell r="G267">
            <v>0</v>
          </cell>
          <cell r="H267">
            <v>8271908.2300000004</v>
          </cell>
          <cell r="I267">
            <v>0</v>
          </cell>
          <cell r="J267">
            <v>-24247.93</v>
          </cell>
          <cell r="K267">
            <v>0</v>
          </cell>
          <cell r="L267">
            <v>8247660.3000000007</v>
          </cell>
          <cell r="M267">
            <v>0</v>
          </cell>
          <cell r="N267">
            <v>-24707.890000000003</v>
          </cell>
          <cell r="O267">
            <v>0</v>
          </cell>
          <cell r="P267">
            <v>8222952.4100000011</v>
          </cell>
          <cell r="Q267">
            <v>0</v>
          </cell>
          <cell r="R267">
            <v>3014592</v>
          </cell>
          <cell r="S267">
            <v>0</v>
          </cell>
          <cell r="T267">
            <v>2.714487273727983</v>
          </cell>
          <cell r="U267">
            <v>0</v>
          </cell>
          <cell r="V267">
            <v>224211</v>
          </cell>
          <cell r="W267">
            <v>0</v>
          </cell>
          <cell r="X267">
            <v>-24247.93</v>
          </cell>
          <cell r="Y267">
            <v>0</v>
          </cell>
          <cell r="Z267">
            <v>-40</v>
          </cell>
          <cell r="AA267">
            <v>0</v>
          </cell>
          <cell r="AB267">
            <v>-9699.1719999999987</v>
          </cell>
          <cell r="AC267">
            <v>0</v>
          </cell>
          <cell r="AD267">
            <v>3204855.898</v>
          </cell>
          <cell r="AE267">
            <v>0</v>
          </cell>
          <cell r="AF267">
            <v>2.714487273727983</v>
          </cell>
          <cell r="AG267">
            <v>0</v>
          </cell>
          <cell r="AH267">
            <v>223546</v>
          </cell>
          <cell r="AI267">
            <v>0</v>
          </cell>
          <cell r="AJ267">
            <v>-24707.890000000003</v>
          </cell>
          <cell r="AK267">
            <v>0</v>
          </cell>
          <cell r="AL267">
            <v>-40</v>
          </cell>
          <cell r="AM267">
            <v>0</v>
          </cell>
          <cell r="AN267">
            <v>-9883.1560000000009</v>
          </cell>
          <cell r="AO267">
            <v>0</v>
          </cell>
          <cell r="AP267">
            <v>3393810.852</v>
          </cell>
        </row>
        <row r="268">
          <cell r="A268" t="str">
            <v xml:space="preserve">333.00 0313         </v>
          </cell>
          <cell r="B268">
            <v>313</v>
          </cell>
          <cell r="C268" t="str">
            <v>ProdTrans</v>
          </cell>
          <cell r="D268" t="str">
            <v xml:space="preserve">333.00 0313         </v>
          </cell>
          <cell r="E268">
            <v>333</v>
          </cell>
          <cell r="F268" t="str">
            <v>Waterwheels, Turbines and Generators</v>
          </cell>
          <cell r="G268">
            <v>0</v>
          </cell>
          <cell r="H268">
            <v>7761267.7300000004</v>
          </cell>
          <cell r="I268">
            <v>0</v>
          </cell>
          <cell r="J268">
            <v>-6468.6</v>
          </cell>
          <cell r="K268">
            <v>0</v>
          </cell>
          <cell r="L268">
            <v>7754799.1300000008</v>
          </cell>
          <cell r="M268">
            <v>0</v>
          </cell>
          <cell r="N268">
            <v>-7103.64</v>
          </cell>
          <cell r="O268">
            <v>0</v>
          </cell>
          <cell r="P268">
            <v>7747695.4900000012</v>
          </cell>
          <cell r="Q268">
            <v>0</v>
          </cell>
          <cell r="R268">
            <v>1072252</v>
          </cell>
          <cell r="S268">
            <v>0</v>
          </cell>
          <cell r="T268">
            <v>3.584686729431791</v>
          </cell>
          <cell r="U268">
            <v>0</v>
          </cell>
          <cell r="V268">
            <v>278101</v>
          </cell>
          <cell r="W268">
            <v>0</v>
          </cell>
          <cell r="X268">
            <v>-6468.6</v>
          </cell>
          <cell r="Y268">
            <v>0</v>
          </cell>
          <cell r="Z268">
            <v>-40</v>
          </cell>
          <cell r="AA268">
            <v>0</v>
          </cell>
          <cell r="AB268">
            <v>-2587.44</v>
          </cell>
          <cell r="AC268">
            <v>0</v>
          </cell>
          <cell r="AD268">
            <v>1341296.96</v>
          </cell>
          <cell r="AE268">
            <v>0</v>
          </cell>
          <cell r="AF268">
            <v>3.584686729431791</v>
          </cell>
          <cell r="AG268">
            <v>0</v>
          </cell>
          <cell r="AH268">
            <v>277858</v>
          </cell>
          <cell r="AI268">
            <v>0</v>
          </cell>
          <cell r="AJ268">
            <v>-7103.64</v>
          </cell>
          <cell r="AK268">
            <v>0</v>
          </cell>
          <cell r="AL268">
            <v>-40</v>
          </cell>
          <cell r="AM268">
            <v>0</v>
          </cell>
          <cell r="AN268">
            <v>-2841.4560000000001</v>
          </cell>
          <cell r="AO268">
            <v>0</v>
          </cell>
          <cell r="AP268">
            <v>1609209.8640000001</v>
          </cell>
        </row>
        <row r="269">
          <cell r="A269" t="str">
            <v xml:space="preserve">334.00 0313         </v>
          </cell>
          <cell r="B269">
            <v>313</v>
          </cell>
          <cell r="C269" t="str">
            <v>ProdTrans</v>
          </cell>
          <cell r="D269" t="str">
            <v xml:space="preserve">334.00 0313         </v>
          </cell>
          <cell r="E269">
            <v>334</v>
          </cell>
          <cell r="F269" t="str">
            <v>Accessory Electric Equipment</v>
          </cell>
          <cell r="G269">
            <v>0</v>
          </cell>
          <cell r="H269">
            <v>288315.67</v>
          </cell>
          <cell r="I269">
            <v>0</v>
          </cell>
          <cell r="J269">
            <v>-2790.7699999999995</v>
          </cell>
          <cell r="K269">
            <v>0</v>
          </cell>
          <cell r="L269">
            <v>285524.89999999997</v>
          </cell>
          <cell r="M269">
            <v>0</v>
          </cell>
          <cell r="N269">
            <v>-2830.1</v>
          </cell>
          <cell r="O269">
            <v>0</v>
          </cell>
          <cell r="P269">
            <v>282694.8</v>
          </cell>
          <cell r="Q269">
            <v>0</v>
          </cell>
          <cell r="R269">
            <v>102806</v>
          </cell>
          <cell r="S269">
            <v>0</v>
          </cell>
          <cell r="T269">
            <v>3.2316137215370979</v>
          </cell>
          <cell r="U269">
            <v>0</v>
          </cell>
          <cell r="V269">
            <v>9272</v>
          </cell>
          <cell r="W269">
            <v>0</v>
          </cell>
          <cell r="X269">
            <v>-2790.7699999999995</v>
          </cell>
          <cell r="Y269">
            <v>0</v>
          </cell>
          <cell r="Z269">
            <v>-20</v>
          </cell>
          <cell r="AA269">
            <v>0</v>
          </cell>
          <cell r="AB269">
            <v>-558.154</v>
          </cell>
          <cell r="AC269">
            <v>0</v>
          </cell>
          <cell r="AD269">
            <v>108729.076</v>
          </cell>
          <cell r="AE269">
            <v>0</v>
          </cell>
          <cell r="AF269">
            <v>3.2316137215370979</v>
          </cell>
          <cell r="AG269">
            <v>0</v>
          </cell>
          <cell r="AH269">
            <v>9181</v>
          </cell>
          <cell r="AI269">
            <v>0</v>
          </cell>
          <cell r="AJ269">
            <v>-2830.1</v>
          </cell>
          <cell r="AK269">
            <v>0</v>
          </cell>
          <cell r="AL269">
            <v>-20</v>
          </cell>
          <cell r="AM269">
            <v>0</v>
          </cell>
          <cell r="AN269">
            <v>-566.02</v>
          </cell>
          <cell r="AO269">
            <v>0</v>
          </cell>
          <cell r="AP269">
            <v>114513.95599999999</v>
          </cell>
        </row>
        <row r="270">
          <cell r="A270" t="str">
            <v xml:space="preserve">335.00 0313         </v>
          </cell>
          <cell r="B270">
            <v>313</v>
          </cell>
          <cell r="C270" t="str">
            <v>ProdTrans</v>
          </cell>
          <cell r="D270" t="str">
            <v xml:space="preserve">335.00 0313         </v>
          </cell>
          <cell r="E270">
            <v>335</v>
          </cell>
          <cell r="F270" t="str">
            <v>Miscellaneous Power Plant Equipment</v>
          </cell>
          <cell r="G270">
            <v>0</v>
          </cell>
          <cell r="H270">
            <v>2910.09</v>
          </cell>
          <cell r="I270">
            <v>0</v>
          </cell>
          <cell r="J270">
            <v>-24.629999999999995</v>
          </cell>
          <cell r="K270">
            <v>0</v>
          </cell>
          <cell r="L270">
            <v>2885.46</v>
          </cell>
          <cell r="M270">
            <v>0</v>
          </cell>
          <cell r="N270">
            <v>-24.78</v>
          </cell>
          <cell r="O270">
            <v>0</v>
          </cell>
          <cell r="P270">
            <v>2860.68</v>
          </cell>
          <cell r="Q270">
            <v>0</v>
          </cell>
          <cell r="R270">
            <v>1267</v>
          </cell>
          <cell r="S270">
            <v>0</v>
          </cell>
          <cell r="T270">
            <v>2.6155175335516869</v>
          </cell>
          <cell r="U270">
            <v>0</v>
          </cell>
          <cell r="V270">
            <v>76</v>
          </cell>
          <cell r="W270">
            <v>0</v>
          </cell>
          <cell r="X270">
            <v>-24.629999999999995</v>
          </cell>
          <cell r="Y270">
            <v>0</v>
          </cell>
          <cell r="Z270">
            <v>-10</v>
          </cell>
          <cell r="AA270">
            <v>0</v>
          </cell>
          <cell r="AB270">
            <v>-2.4629999999999996</v>
          </cell>
          <cell r="AC270">
            <v>0</v>
          </cell>
          <cell r="AD270">
            <v>1315.9069999999999</v>
          </cell>
          <cell r="AE270">
            <v>0</v>
          </cell>
          <cell r="AF270">
            <v>2.6155175335516869</v>
          </cell>
          <cell r="AG270">
            <v>0</v>
          </cell>
          <cell r="AH270">
            <v>75</v>
          </cell>
          <cell r="AI270">
            <v>0</v>
          </cell>
          <cell r="AJ270">
            <v>-24.78</v>
          </cell>
          <cell r="AK270">
            <v>0</v>
          </cell>
          <cell r="AL270">
            <v>-10</v>
          </cell>
          <cell r="AM270">
            <v>0</v>
          </cell>
          <cell r="AN270">
            <v>-2.4780000000000002</v>
          </cell>
          <cell r="AO270">
            <v>0</v>
          </cell>
          <cell r="AP270">
            <v>1363.6489999999999</v>
          </cell>
        </row>
        <row r="271">
          <cell r="A271" t="str">
            <v xml:space="preserve">336.00 0313         </v>
          </cell>
          <cell r="B271">
            <v>313</v>
          </cell>
          <cell r="C271" t="str">
            <v>ProdTrans</v>
          </cell>
          <cell r="D271" t="str">
            <v xml:space="preserve">336.00 0313         </v>
          </cell>
          <cell r="E271">
            <v>336</v>
          </cell>
          <cell r="F271" t="str">
            <v>Roads, Railroads and Bridges</v>
          </cell>
          <cell r="G271">
            <v>0</v>
          </cell>
          <cell r="H271">
            <v>186957.26</v>
          </cell>
          <cell r="I271">
            <v>0</v>
          </cell>
          <cell r="J271">
            <v>-354.39000000000004</v>
          </cell>
          <cell r="K271">
            <v>0</v>
          </cell>
          <cell r="L271">
            <v>186602.87</v>
          </cell>
          <cell r="M271">
            <v>0</v>
          </cell>
          <cell r="N271">
            <v>-360.21999999999997</v>
          </cell>
          <cell r="O271">
            <v>0</v>
          </cell>
          <cell r="P271">
            <v>186242.65</v>
          </cell>
          <cell r="Q271">
            <v>0</v>
          </cell>
          <cell r="R271">
            <v>38479</v>
          </cell>
          <cell r="S271">
            <v>0</v>
          </cell>
          <cell r="T271">
            <v>3.4286912055472003</v>
          </cell>
          <cell r="U271">
            <v>0</v>
          </cell>
          <cell r="V271">
            <v>6404</v>
          </cell>
          <cell r="W271">
            <v>0</v>
          </cell>
          <cell r="X271">
            <v>-354.39000000000004</v>
          </cell>
          <cell r="Y271">
            <v>0</v>
          </cell>
          <cell r="Z271">
            <v>-40</v>
          </cell>
          <cell r="AA271">
            <v>0</v>
          </cell>
          <cell r="AB271">
            <v>-141.75600000000003</v>
          </cell>
          <cell r="AC271">
            <v>0</v>
          </cell>
          <cell r="AD271">
            <v>44386.853999999999</v>
          </cell>
          <cell r="AE271">
            <v>0</v>
          </cell>
          <cell r="AF271">
            <v>3.4286912055472003</v>
          </cell>
          <cell r="AG271">
            <v>0</v>
          </cell>
          <cell r="AH271">
            <v>6392</v>
          </cell>
          <cell r="AI271">
            <v>0</v>
          </cell>
          <cell r="AJ271">
            <v>-360.21999999999997</v>
          </cell>
          <cell r="AK271">
            <v>0</v>
          </cell>
          <cell r="AL271">
            <v>-40</v>
          </cell>
          <cell r="AM271">
            <v>0</v>
          </cell>
          <cell r="AN271">
            <v>-144.08799999999999</v>
          </cell>
          <cell r="AO271">
            <v>0</v>
          </cell>
          <cell r="AP271">
            <v>50274.545999999995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 t="str">
            <v>TOTAL LIFTON</v>
          </cell>
          <cell r="G272">
            <v>0</v>
          </cell>
          <cell r="H272">
            <v>17758278.200000003</v>
          </cell>
          <cell r="I272">
            <v>0</v>
          </cell>
          <cell r="J272">
            <v>-39406.469999999994</v>
          </cell>
          <cell r="K272">
            <v>0</v>
          </cell>
          <cell r="L272">
            <v>17718871.73</v>
          </cell>
          <cell r="M272">
            <v>0</v>
          </cell>
          <cell r="N272">
            <v>-40617.130000000005</v>
          </cell>
          <cell r="O272">
            <v>0</v>
          </cell>
          <cell r="P272">
            <v>17678254.600000001</v>
          </cell>
          <cell r="Q272">
            <v>0</v>
          </cell>
          <cell r="R272">
            <v>4815592</v>
          </cell>
          <cell r="S272">
            <v>0</v>
          </cell>
          <cell r="T272">
            <v>0</v>
          </cell>
          <cell r="U272">
            <v>0</v>
          </cell>
          <cell r="V272">
            <v>547854</v>
          </cell>
          <cell r="W272">
            <v>0</v>
          </cell>
          <cell r="X272">
            <v>-39406.469999999994</v>
          </cell>
          <cell r="Y272">
            <v>0</v>
          </cell>
          <cell r="Z272">
            <v>0</v>
          </cell>
          <cell r="AA272">
            <v>0</v>
          </cell>
          <cell r="AB272">
            <v>-15197.044999999998</v>
          </cell>
          <cell r="AC272">
            <v>0</v>
          </cell>
          <cell r="AD272">
            <v>5308842.4850000003</v>
          </cell>
          <cell r="AE272">
            <v>0</v>
          </cell>
          <cell r="AF272">
            <v>0</v>
          </cell>
          <cell r="AG272">
            <v>0</v>
          </cell>
          <cell r="AH272">
            <v>546708</v>
          </cell>
          <cell r="AI272">
            <v>0</v>
          </cell>
          <cell r="AJ272">
            <v>-40617.130000000005</v>
          </cell>
          <cell r="AK272">
            <v>0</v>
          </cell>
          <cell r="AL272">
            <v>0</v>
          </cell>
          <cell r="AM272">
            <v>0</v>
          </cell>
          <cell r="AN272">
            <v>-15673.397999999999</v>
          </cell>
          <cell r="AO272">
            <v>0</v>
          </cell>
          <cell r="AP272">
            <v>5799259.9570000004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 t="str">
            <v>MERWIN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275" t="str">
            <v xml:space="preserve">330.20 0314         </v>
          </cell>
          <cell r="B275">
            <v>314</v>
          </cell>
          <cell r="C275" t="str">
            <v>ProdTrans</v>
          </cell>
          <cell r="D275" t="str">
            <v xml:space="preserve">330.20 0314         </v>
          </cell>
          <cell r="E275">
            <v>330.2</v>
          </cell>
          <cell r="F275" t="str">
            <v>Land Rights</v>
          </cell>
          <cell r="G275">
            <v>0</v>
          </cell>
          <cell r="H275">
            <v>300510.01</v>
          </cell>
          <cell r="I275">
            <v>0</v>
          </cell>
          <cell r="J275">
            <v>0</v>
          </cell>
          <cell r="K275">
            <v>0</v>
          </cell>
          <cell r="L275">
            <v>300510.01</v>
          </cell>
          <cell r="M275">
            <v>0</v>
          </cell>
          <cell r="N275">
            <v>0</v>
          </cell>
          <cell r="O275">
            <v>0</v>
          </cell>
          <cell r="P275">
            <v>300510.01</v>
          </cell>
          <cell r="Q275">
            <v>0</v>
          </cell>
          <cell r="R275">
            <v>219750</v>
          </cell>
          <cell r="S275">
            <v>0</v>
          </cell>
          <cell r="T275">
            <v>0.75387674287045359</v>
          </cell>
          <cell r="U275">
            <v>0</v>
          </cell>
          <cell r="V275">
            <v>2265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222015</v>
          </cell>
          <cell r="AE275">
            <v>0</v>
          </cell>
          <cell r="AF275">
            <v>0.75387674287045359</v>
          </cell>
          <cell r="AG275">
            <v>0</v>
          </cell>
          <cell r="AH275">
            <v>2265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224280</v>
          </cell>
        </row>
        <row r="276">
          <cell r="A276" t="str">
            <v xml:space="preserve">330.50 0314         </v>
          </cell>
          <cell r="B276">
            <v>314</v>
          </cell>
          <cell r="C276" t="str">
            <v>ProdTrans</v>
          </cell>
          <cell r="D276" t="str">
            <v xml:space="preserve">330.50 0314         </v>
          </cell>
          <cell r="E276">
            <v>330.5</v>
          </cell>
          <cell r="F276" t="str">
            <v>Fish/Wildlife</v>
          </cell>
          <cell r="G276">
            <v>0</v>
          </cell>
          <cell r="H276">
            <v>212279.74</v>
          </cell>
          <cell r="I276">
            <v>0</v>
          </cell>
          <cell r="J276">
            <v>0</v>
          </cell>
          <cell r="K276">
            <v>0</v>
          </cell>
          <cell r="L276">
            <v>212279.74</v>
          </cell>
          <cell r="M276">
            <v>0</v>
          </cell>
          <cell r="N276">
            <v>0</v>
          </cell>
          <cell r="O276">
            <v>0</v>
          </cell>
          <cell r="P276">
            <v>212279.74</v>
          </cell>
          <cell r="Q276">
            <v>0</v>
          </cell>
          <cell r="R276">
            <v>157680</v>
          </cell>
          <cell r="S276">
            <v>0</v>
          </cell>
          <cell r="T276">
            <v>0.73803467118899568</v>
          </cell>
          <cell r="U276">
            <v>0</v>
          </cell>
          <cell r="V276">
            <v>1567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159247</v>
          </cell>
          <cell r="AE276">
            <v>0</v>
          </cell>
          <cell r="AF276">
            <v>0.73803467118899568</v>
          </cell>
          <cell r="AG276">
            <v>0</v>
          </cell>
          <cell r="AH276">
            <v>1567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160814</v>
          </cell>
        </row>
        <row r="277">
          <cell r="A277" t="str">
            <v xml:space="preserve">331.00 0314         </v>
          </cell>
          <cell r="B277">
            <v>314</v>
          </cell>
          <cell r="C277" t="str">
            <v>ProdTrans</v>
          </cell>
          <cell r="D277" t="str">
            <v xml:space="preserve">331.00 0314         </v>
          </cell>
          <cell r="E277">
            <v>331</v>
          </cell>
          <cell r="F277" t="str">
            <v>Structures and Improvements</v>
          </cell>
          <cell r="G277">
            <v>0</v>
          </cell>
          <cell r="H277">
            <v>31596208.039999999</v>
          </cell>
          <cell r="I277">
            <v>0</v>
          </cell>
          <cell r="J277">
            <v>-66116.429999999978</v>
          </cell>
          <cell r="K277">
            <v>0</v>
          </cell>
          <cell r="L277">
            <v>31530091.609999999</v>
          </cell>
          <cell r="M277">
            <v>0</v>
          </cell>
          <cell r="N277">
            <v>-67098.66</v>
          </cell>
          <cell r="O277">
            <v>0</v>
          </cell>
          <cell r="P277">
            <v>31462992.949999999</v>
          </cell>
          <cell r="Q277">
            <v>0</v>
          </cell>
          <cell r="R277">
            <v>10820249</v>
          </cell>
          <cell r="S277">
            <v>0</v>
          </cell>
          <cell r="T277">
            <v>1.8137786889300149</v>
          </cell>
          <cell r="U277">
            <v>0</v>
          </cell>
          <cell r="V277">
            <v>572486</v>
          </cell>
          <cell r="W277">
            <v>0</v>
          </cell>
          <cell r="X277">
            <v>-66116.429999999978</v>
          </cell>
          <cell r="Y277">
            <v>0</v>
          </cell>
          <cell r="Z277">
            <v>-40</v>
          </cell>
          <cell r="AA277">
            <v>0</v>
          </cell>
          <cell r="AB277">
            <v>-26446.571999999993</v>
          </cell>
          <cell r="AC277">
            <v>0</v>
          </cell>
          <cell r="AD277">
            <v>11300171.998</v>
          </cell>
          <cell r="AE277">
            <v>0</v>
          </cell>
          <cell r="AF277">
            <v>1.8137786889300149</v>
          </cell>
          <cell r="AG277">
            <v>0</v>
          </cell>
          <cell r="AH277">
            <v>571278</v>
          </cell>
          <cell r="AI277">
            <v>0</v>
          </cell>
          <cell r="AJ277">
            <v>-67098.66</v>
          </cell>
          <cell r="AK277">
            <v>0</v>
          </cell>
          <cell r="AL277">
            <v>-40</v>
          </cell>
          <cell r="AM277">
            <v>0</v>
          </cell>
          <cell r="AN277">
            <v>-26839.464000000004</v>
          </cell>
          <cell r="AO277">
            <v>0</v>
          </cell>
          <cell r="AP277">
            <v>11777511.874</v>
          </cell>
        </row>
        <row r="278">
          <cell r="A278" t="str">
            <v xml:space="preserve">332.00 0314         </v>
          </cell>
          <cell r="B278">
            <v>314</v>
          </cell>
          <cell r="C278" t="str">
            <v>ProdTrans</v>
          </cell>
          <cell r="D278" t="str">
            <v xml:space="preserve">332.00 0314         </v>
          </cell>
          <cell r="E278">
            <v>332</v>
          </cell>
          <cell r="F278" t="str">
            <v>Reservoirs, Dams and Waterways</v>
          </cell>
          <cell r="G278">
            <v>0</v>
          </cell>
          <cell r="H278">
            <v>11656734.99</v>
          </cell>
          <cell r="I278">
            <v>0</v>
          </cell>
          <cell r="J278">
            <v>-38976.489999999991</v>
          </cell>
          <cell r="K278">
            <v>0</v>
          </cell>
          <cell r="L278">
            <v>11617758.5</v>
          </cell>
          <cell r="M278">
            <v>0</v>
          </cell>
          <cell r="N278">
            <v>-39729.060000000005</v>
          </cell>
          <cell r="O278">
            <v>0</v>
          </cell>
          <cell r="P278">
            <v>11578029.439999999</v>
          </cell>
          <cell r="Q278">
            <v>0</v>
          </cell>
          <cell r="R278">
            <v>5895656</v>
          </cell>
          <cell r="S278">
            <v>0</v>
          </cell>
          <cell r="T278">
            <v>1.1038933621516931</v>
          </cell>
          <cell r="U278">
            <v>0</v>
          </cell>
          <cell r="V278">
            <v>128463</v>
          </cell>
          <cell r="W278">
            <v>0</v>
          </cell>
          <cell r="X278">
            <v>-38976.489999999991</v>
          </cell>
          <cell r="Y278">
            <v>0</v>
          </cell>
          <cell r="Z278">
            <v>-40</v>
          </cell>
          <cell r="AA278">
            <v>0</v>
          </cell>
          <cell r="AB278">
            <v>-15590.595999999996</v>
          </cell>
          <cell r="AC278">
            <v>0</v>
          </cell>
          <cell r="AD278">
            <v>5969551.9139999999</v>
          </cell>
          <cell r="AE278">
            <v>0</v>
          </cell>
          <cell r="AF278">
            <v>1.1038933621516931</v>
          </cell>
          <cell r="AG278">
            <v>0</v>
          </cell>
          <cell r="AH278">
            <v>128028</v>
          </cell>
          <cell r="AI278">
            <v>0</v>
          </cell>
          <cell r="AJ278">
            <v>-39729.060000000005</v>
          </cell>
          <cell r="AK278">
            <v>0</v>
          </cell>
          <cell r="AL278">
            <v>-40</v>
          </cell>
          <cell r="AM278">
            <v>0</v>
          </cell>
          <cell r="AN278">
            <v>-15891.624000000002</v>
          </cell>
          <cell r="AO278">
            <v>0</v>
          </cell>
          <cell r="AP278">
            <v>6041959.2300000004</v>
          </cell>
        </row>
        <row r="279">
          <cell r="A279" t="str">
            <v xml:space="preserve">333.00 0314         </v>
          </cell>
          <cell r="B279">
            <v>314</v>
          </cell>
          <cell r="C279" t="str">
            <v>ProdTrans</v>
          </cell>
          <cell r="D279" t="str">
            <v xml:space="preserve">333.00 0314         </v>
          </cell>
          <cell r="E279">
            <v>333</v>
          </cell>
          <cell r="F279" t="str">
            <v>Waterwheels, Turbines and Generators</v>
          </cell>
          <cell r="G279">
            <v>0</v>
          </cell>
          <cell r="H279">
            <v>7889887.7599999998</v>
          </cell>
          <cell r="I279">
            <v>0</v>
          </cell>
          <cell r="J279">
            <v>-60143.33</v>
          </cell>
          <cell r="K279">
            <v>0</v>
          </cell>
          <cell r="L279">
            <v>7829744.4299999997</v>
          </cell>
          <cell r="M279">
            <v>0</v>
          </cell>
          <cell r="N279">
            <v>-61098.400000000001</v>
          </cell>
          <cell r="O279">
            <v>0</v>
          </cell>
          <cell r="P279">
            <v>7768646.0299999993</v>
          </cell>
          <cell r="Q279">
            <v>0</v>
          </cell>
          <cell r="R279">
            <v>4493605</v>
          </cell>
          <cell r="S279">
            <v>0</v>
          </cell>
          <cell r="T279">
            <v>1.3830876050534058</v>
          </cell>
          <cell r="U279">
            <v>0</v>
          </cell>
          <cell r="V279">
            <v>108708</v>
          </cell>
          <cell r="W279">
            <v>0</v>
          </cell>
          <cell r="X279">
            <v>-60143.33</v>
          </cell>
          <cell r="Y279">
            <v>0</v>
          </cell>
          <cell r="Z279">
            <v>-40</v>
          </cell>
          <cell r="AA279">
            <v>0</v>
          </cell>
          <cell r="AB279">
            <v>-24057.332000000002</v>
          </cell>
          <cell r="AC279">
            <v>0</v>
          </cell>
          <cell r="AD279">
            <v>4518112.3379999995</v>
          </cell>
          <cell r="AE279">
            <v>0</v>
          </cell>
          <cell r="AF279">
            <v>1.3830876050534058</v>
          </cell>
          <cell r="AG279">
            <v>0</v>
          </cell>
          <cell r="AH279">
            <v>107870</v>
          </cell>
          <cell r="AI279">
            <v>0</v>
          </cell>
          <cell r="AJ279">
            <v>-61098.400000000001</v>
          </cell>
          <cell r="AK279">
            <v>0</v>
          </cell>
          <cell r="AL279">
            <v>-40</v>
          </cell>
          <cell r="AM279">
            <v>0</v>
          </cell>
          <cell r="AN279">
            <v>-24439.360000000001</v>
          </cell>
          <cell r="AO279">
            <v>0</v>
          </cell>
          <cell r="AP279">
            <v>4540444.5779999988</v>
          </cell>
        </row>
        <row r="280">
          <cell r="A280" t="str">
            <v xml:space="preserve">334.00 0314         </v>
          </cell>
          <cell r="B280">
            <v>314</v>
          </cell>
          <cell r="C280" t="str">
            <v>ProdTrans</v>
          </cell>
          <cell r="D280" t="str">
            <v xml:space="preserve">334.00 0314         </v>
          </cell>
          <cell r="E280">
            <v>334</v>
          </cell>
          <cell r="F280" t="str">
            <v>Accessory Electric Equipment</v>
          </cell>
          <cell r="G280">
            <v>0</v>
          </cell>
          <cell r="H280">
            <v>10057945.59</v>
          </cell>
          <cell r="I280">
            <v>0</v>
          </cell>
          <cell r="J280">
            <v>-62660.149999999994</v>
          </cell>
          <cell r="K280">
            <v>0</v>
          </cell>
          <cell r="L280">
            <v>9995285.4399999995</v>
          </cell>
          <cell r="M280">
            <v>0</v>
          </cell>
          <cell r="N280">
            <v>-66555.51999999999</v>
          </cell>
          <cell r="O280">
            <v>0</v>
          </cell>
          <cell r="P280">
            <v>9928729.9199999999</v>
          </cell>
          <cell r="Q280">
            <v>0</v>
          </cell>
          <cell r="R280">
            <v>2065168</v>
          </cell>
          <cell r="S280">
            <v>0</v>
          </cell>
          <cell r="T280">
            <v>2.2865904883418708</v>
          </cell>
          <cell r="U280">
            <v>0</v>
          </cell>
          <cell r="V280">
            <v>229268</v>
          </cell>
          <cell r="W280">
            <v>0</v>
          </cell>
          <cell r="X280">
            <v>-62660.149999999994</v>
          </cell>
          <cell r="Y280">
            <v>0</v>
          </cell>
          <cell r="Z280">
            <v>-20</v>
          </cell>
          <cell r="AA280">
            <v>0</v>
          </cell>
          <cell r="AB280">
            <v>-12532.03</v>
          </cell>
          <cell r="AC280">
            <v>0</v>
          </cell>
          <cell r="AD280">
            <v>2219243.8200000003</v>
          </cell>
          <cell r="AE280">
            <v>0</v>
          </cell>
          <cell r="AF280">
            <v>2.2865904883418708</v>
          </cell>
          <cell r="AG280">
            <v>0</v>
          </cell>
          <cell r="AH280">
            <v>227790</v>
          </cell>
          <cell r="AI280">
            <v>0</v>
          </cell>
          <cell r="AJ280">
            <v>-66555.51999999999</v>
          </cell>
          <cell r="AK280">
            <v>0</v>
          </cell>
          <cell r="AL280">
            <v>-20</v>
          </cell>
          <cell r="AM280">
            <v>0</v>
          </cell>
          <cell r="AN280">
            <v>-13311.103999999999</v>
          </cell>
          <cell r="AO280">
            <v>0</v>
          </cell>
          <cell r="AP280">
            <v>2367167.1960000005</v>
          </cell>
        </row>
        <row r="281">
          <cell r="A281" t="str">
            <v xml:space="preserve">335.00 0314         </v>
          </cell>
          <cell r="B281">
            <v>314</v>
          </cell>
          <cell r="C281" t="str">
            <v>ProdTrans</v>
          </cell>
          <cell r="D281" t="str">
            <v xml:space="preserve">335.00 0314         </v>
          </cell>
          <cell r="E281">
            <v>335</v>
          </cell>
          <cell r="F281" t="str">
            <v>Miscellaneous Power Plant Equipment</v>
          </cell>
          <cell r="G281">
            <v>0</v>
          </cell>
          <cell r="H281">
            <v>158874.82999999999</v>
          </cell>
          <cell r="I281">
            <v>0</v>
          </cell>
          <cell r="J281">
            <v>-931.28</v>
          </cell>
          <cell r="K281">
            <v>0</v>
          </cell>
          <cell r="L281">
            <v>157943.54999999999</v>
          </cell>
          <cell r="M281">
            <v>0</v>
          </cell>
          <cell r="N281">
            <v>-936.73000000000013</v>
          </cell>
          <cell r="O281">
            <v>0</v>
          </cell>
          <cell r="P281">
            <v>157006.81999999998</v>
          </cell>
          <cell r="Q281">
            <v>0</v>
          </cell>
          <cell r="R281">
            <v>36790</v>
          </cell>
          <cell r="S281">
            <v>0</v>
          </cell>
          <cell r="T281">
            <v>1.4402177678524068</v>
          </cell>
          <cell r="U281">
            <v>0</v>
          </cell>
          <cell r="V281">
            <v>2281</v>
          </cell>
          <cell r="W281">
            <v>0</v>
          </cell>
          <cell r="X281">
            <v>-931.28</v>
          </cell>
          <cell r="Y281">
            <v>0</v>
          </cell>
          <cell r="Z281">
            <v>-10</v>
          </cell>
          <cell r="AA281">
            <v>0</v>
          </cell>
          <cell r="AB281">
            <v>-93.127999999999986</v>
          </cell>
          <cell r="AC281">
            <v>0</v>
          </cell>
          <cell r="AD281">
            <v>38046.592000000004</v>
          </cell>
          <cell r="AE281">
            <v>0</v>
          </cell>
          <cell r="AF281">
            <v>1.4402177678524068</v>
          </cell>
          <cell r="AG281">
            <v>0</v>
          </cell>
          <cell r="AH281">
            <v>2268</v>
          </cell>
          <cell r="AI281">
            <v>0</v>
          </cell>
          <cell r="AJ281">
            <v>-936.73000000000013</v>
          </cell>
          <cell r="AK281">
            <v>0</v>
          </cell>
          <cell r="AL281">
            <v>-10</v>
          </cell>
          <cell r="AM281">
            <v>0</v>
          </cell>
          <cell r="AN281">
            <v>-93.673000000000016</v>
          </cell>
          <cell r="AO281">
            <v>0</v>
          </cell>
          <cell r="AP281">
            <v>39284.188999999998</v>
          </cell>
        </row>
        <row r="282">
          <cell r="A282" t="str">
            <v xml:space="preserve">336.00 0314         </v>
          </cell>
          <cell r="B282">
            <v>314</v>
          </cell>
          <cell r="C282" t="str">
            <v>ProdTrans</v>
          </cell>
          <cell r="D282" t="str">
            <v xml:space="preserve">336.00 0314         </v>
          </cell>
          <cell r="E282">
            <v>336</v>
          </cell>
          <cell r="F282" t="str">
            <v>Roads, Railroads and Bridges</v>
          </cell>
          <cell r="G282">
            <v>0</v>
          </cell>
          <cell r="H282">
            <v>2148088.58</v>
          </cell>
          <cell r="I282">
            <v>0</v>
          </cell>
          <cell r="J282">
            <v>-4592.8</v>
          </cell>
          <cell r="K282">
            <v>0</v>
          </cell>
          <cell r="L282">
            <v>2143495.7800000003</v>
          </cell>
          <cell r="M282">
            <v>0</v>
          </cell>
          <cell r="N282">
            <v>-4665.55</v>
          </cell>
          <cell r="O282">
            <v>0</v>
          </cell>
          <cell r="P282">
            <v>2138830.2300000004</v>
          </cell>
          <cell r="Q282">
            <v>0</v>
          </cell>
          <cell r="R282">
            <v>742312</v>
          </cell>
          <cell r="S282">
            <v>0</v>
          </cell>
          <cell r="T282">
            <v>1.736488327085048</v>
          </cell>
          <cell r="U282">
            <v>0</v>
          </cell>
          <cell r="V282">
            <v>37261</v>
          </cell>
          <cell r="W282">
            <v>0</v>
          </cell>
          <cell r="X282">
            <v>-4592.8</v>
          </cell>
          <cell r="Y282">
            <v>0</v>
          </cell>
          <cell r="Z282">
            <v>-40</v>
          </cell>
          <cell r="AA282">
            <v>0</v>
          </cell>
          <cell r="AB282">
            <v>-1837.12</v>
          </cell>
          <cell r="AC282">
            <v>0</v>
          </cell>
          <cell r="AD282">
            <v>773143.08</v>
          </cell>
          <cell r="AE282">
            <v>0</v>
          </cell>
          <cell r="AF282">
            <v>1.736488327085048</v>
          </cell>
          <cell r="AG282">
            <v>0</v>
          </cell>
          <cell r="AH282">
            <v>37181</v>
          </cell>
          <cell r="AI282">
            <v>0</v>
          </cell>
          <cell r="AJ282">
            <v>-4665.55</v>
          </cell>
          <cell r="AK282">
            <v>0</v>
          </cell>
          <cell r="AL282">
            <v>-40</v>
          </cell>
          <cell r="AM282">
            <v>0</v>
          </cell>
          <cell r="AN282">
            <v>-1866.22</v>
          </cell>
          <cell r="AO282">
            <v>0</v>
          </cell>
          <cell r="AP282">
            <v>803792.30999999994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 t="str">
            <v>TOTAL MERWIN</v>
          </cell>
          <cell r="G283">
            <v>0</v>
          </cell>
          <cell r="H283">
            <v>64020529.539999992</v>
          </cell>
          <cell r="I283">
            <v>0</v>
          </cell>
          <cell r="J283">
            <v>-233420.47999999995</v>
          </cell>
          <cell r="K283">
            <v>0</v>
          </cell>
          <cell r="L283">
            <v>63787109.059999995</v>
          </cell>
          <cell r="M283">
            <v>0</v>
          </cell>
          <cell r="N283">
            <v>-240083.91999999998</v>
          </cell>
          <cell r="O283">
            <v>0</v>
          </cell>
          <cell r="P283">
            <v>63547025.140000001</v>
          </cell>
          <cell r="Q283">
            <v>0</v>
          </cell>
          <cell r="R283">
            <v>24431210</v>
          </cell>
          <cell r="S283">
            <v>0</v>
          </cell>
          <cell r="T283">
            <v>0</v>
          </cell>
          <cell r="U283">
            <v>0</v>
          </cell>
          <cell r="V283">
            <v>1082299</v>
          </cell>
          <cell r="W283">
            <v>0</v>
          </cell>
          <cell r="X283">
            <v>-233420.47999999995</v>
          </cell>
          <cell r="Y283">
            <v>0</v>
          </cell>
          <cell r="Z283">
            <v>0</v>
          </cell>
          <cell r="AA283">
            <v>0</v>
          </cell>
          <cell r="AB283">
            <v>-80556.777999999991</v>
          </cell>
          <cell r="AC283">
            <v>0</v>
          </cell>
          <cell r="AD283">
            <v>25199531.741999999</v>
          </cell>
          <cell r="AE283">
            <v>0</v>
          </cell>
          <cell r="AF283">
            <v>0</v>
          </cell>
          <cell r="AG283">
            <v>0</v>
          </cell>
          <cell r="AH283">
            <v>1078247</v>
          </cell>
          <cell r="AI283">
            <v>0</v>
          </cell>
          <cell r="AJ283">
            <v>-240083.91999999998</v>
          </cell>
          <cell r="AK283">
            <v>0</v>
          </cell>
          <cell r="AL283">
            <v>0</v>
          </cell>
          <cell r="AM283">
            <v>0</v>
          </cell>
          <cell r="AN283">
            <v>-82441.444999999992</v>
          </cell>
          <cell r="AO283">
            <v>0</v>
          </cell>
          <cell r="AP283">
            <v>25955253.376999997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 t="str">
            <v>NORTH UMPQUA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</row>
        <row r="286">
          <cell r="A286" t="str">
            <v xml:space="preserve">331.00 0315         </v>
          </cell>
          <cell r="B286">
            <v>315</v>
          </cell>
          <cell r="C286" t="str">
            <v>ProdTrans</v>
          </cell>
          <cell r="D286" t="str">
            <v xml:space="preserve">331.00 0315         </v>
          </cell>
          <cell r="E286">
            <v>331</v>
          </cell>
          <cell r="F286" t="str">
            <v>Structures and Improvements</v>
          </cell>
          <cell r="G286">
            <v>0</v>
          </cell>
          <cell r="H286">
            <v>23122316.989999998</v>
          </cell>
          <cell r="I286">
            <v>0</v>
          </cell>
          <cell r="J286">
            <v>-50787.920000000006</v>
          </cell>
          <cell r="K286">
            <v>0</v>
          </cell>
          <cell r="L286">
            <v>23071529.069999997</v>
          </cell>
          <cell r="M286">
            <v>0</v>
          </cell>
          <cell r="N286">
            <v>-51565.860000000022</v>
          </cell>
          <cell r="O286">
            <v>0</v>
          </cell>
          <cell r="P286">
            <v>23019963.209999997</v>
          </cell>
          <cell r="Q286">
            <v>0</v>
          </cell>
          <cell r="R286">
            <v>6479110</v>
          </cell>
          <cell r="S286">
            <v>0</v>
          </cell>
          <cell r="T286">
            <v>2.1157271365950705</v>
          </cell>
          <cell r="U286">
            <v>0</v>
          </cell>
          <cell r="V286">
            <v>488668</v>
          </cell>
          <cell r="W286">
            <v>0</v>
          </cell>
          <cell r="X286">
            <v>-50787.920000000006</v>
          </cell>
          <cell r="Y286">
            <v>0</v>
          </cell>
          <cell r="Z286">
            <v>-40</v>
          </cell>
          <cell r="AA286">
            <v>0</v>
          </cell>
          <cell r="AB286">
            <v>-20315.168000000001</v>
          </cell>
          <cell r="AC286">
            <v>0</v>
          </cell>
          <cell r="AD286">
            <v>6896674.9120000005</v>
          </cell>
          <cell r="AE286">
            <v>0</v>
          </cell>
          <cell r="AF286">
            <v>2.1157271365950705</v>
          </cell>
          <cell r="AG286">
            <v>0</v>
          </cell>
          <cell r="AH286">
            <v>487585</v>
          </cell>
          <cell r="AI286">
            <v>0</v>
          </cell>
          <cell r="AJ286">
            <v>-51565.860000000022</v>
          </cell>
          <cell r="AK286">
            <v>0</v>
          </cell>
          <cell r="AL286">
            <v>-40</v>
          </cell>
          <cell r="AM286">
            <v>0</v>
          </cell>
          <cell r="AN286">
            <v>-20626.344000000008</v>
          </cell>
          <cell r="AO286">
            <v>0</v>
          </cell>
          <cell r="AP286">
            <v>7312067.7080000006</v>
          </cell>
        </row>
        <row r="287">
          <cell r="A287" t="str">
            <v xml:space="preserve">332.00 0315         </v>
          </cell>
          <cell r="B287">
            <v>315</v>
          </cell>
          <cell r="C287" t="str">
            <v>ProdTrans</v>
          </cell>
          <cell r="D287" t="str">
            <v xml:space="preserve">332.00 0315         </v>
          </cell>
          <cell r="E287">
            <v>332</v>
          </cell>
          <cell r="F287" t="str">
            <v>Reservoirs, Dams and Waterways</v>
          </cell>
          <cell r="G287">
            <v>0</v>
          </cell>
          <cell r="H287">
            <v>117865347.31</v>
          </cell>
          <cell r="I287">
            <v>0</v>
          </cell>
          <cell r="J287">
            <v>-208207.87999999998</v>
          </cell>
          <cell r="K287">
            <v>0</v>
          </cell>
          <cell r="L287">
            <v>117657139.43000001</v>
          </cell>
          <cell r="M287">
            <v>0</v>
          </cell>
          <cell r="N287">
            <v>-213134.35000000009</v>
          </cell>
          <cell r="O287">
            <v>0</v>
          </cell>
          <cell r="P287">
            <v>117444005.08000001</v>
          </cell>
          <cell r="Q287">
            <v>0</v>
          </cell>
          <cell r="R287">
            <v>33112655</v>
          </cell>
          <cell r="S287">
            <v>0</v>
          </cell>
          <cell r="T287">
            <v>1.921535320952046</v>
          </cell>
          <cell r="U287">
            <v>0</v>
          </cell>
          <cell r="V287">
            <v>2262824</v>
          </cell>
          <cell r="W287">
            <v>0</v>
          </cell>
          <cell r="X287">
            <v>-208207.87999999998</v>
          </cell>
          <cell r="Y287">
            <v>0</v>
          </cell>
          <cell r="Z287">
            <v>-40</v>
          </cell>
          <cell r="AA287">
            <v>0</v>
          </cell>
          <cell r="AB287">
            <v>-83283.151999999987</v>
          </cell>
          <cell r="AC287">
            <v>0</v>
          </cell>
          <cell r="AD287">
            <v>35083987.967999995</v>
          </cell>
          <cell r="AE287">
            <v>0</v>
          </cell>
          <cell r="AF287">
            <v>1.921535320952046</v>
          </cell>
          <cell r="AG287">
            <v>0</v>
          </cell>
          <cell r="AH287">
            <v>2258776</v>
          </cell>
          <cell r="AI287">
            <v>0</v>
          </cell>
          <cell r="AJ287">
            <v>-213134.35000000009</v>
          </cell>
          <cell r="AK287">
            <v>0</v>
          </cell>
          <cell r="AL287">
            <v>-40</v>
          </cell>
          <cell r="AM287">
            <v>0</v>
          </cell>
          <cell r="AN287">
            <v>-85253.740000000034</v>
          </cell>
          <cell r="AO287">
            <v>0</v>
          </cell>
          <cell r="AP287">
            <v>37044375.877999991</v>
          </cell>
        </row>
        <row r="288">
          <cell r="A288" t="str">
            <v xml:space="preserve">333.00 0315         </v>
          </cell>
          <cell r="B288">
            <v>315</v>
          </cell>
          <cell r="C288" t="str">
            <v>ProdTrans</v>
          </cell>
          <cell r="D288" t="str">
            <v xml:space="preserve">333.00 0315         </v>
          </cell>
          <cell r="E288">
            <v>333</v>
          </cell>
          <cell r="F288" t="str">
            <v>Waterwheels, Turbines and Generators</v>
          </cell>
          <cell r="G288">
            <v>0</v>
          </cell>
          <cell r="H288">
            <v>24053733.609999999</v>
          </cell>
          <cell r="I288">
            <v>0</v>
          </cell>
          <cell r="J288">
            <v>-77249.37</v>
          </cell>
          <cell r="K288">
            <v>0</v>
          </cell>
          <cell r="L288">
            <v>23976484.239999998</v>
          </cell>
          <cell r="M288">
            <v>0</v>
          </cell>
          <cell r="N288">
            <v>-79277.349999999991</v>
          </cell>
          <cell r="O288">
            <v>0</v>
          </cell>
          <cell r="P288">
            <v>23897206.889999997</v>
          </cell>
          <cell r="Q288">
            <v>0</v>
          </cell>
          <cell r="R288">
            <v>5362038</v>
          </cell>
          <cell r="S288">
            <v>0</v>
          </cell>
          <cell r="T288">
            <v>2.0835871002566919</v>
          </cell>
          <cell r="U288">
            <v>0</v>
          </cell>
          <cell r="V288">
            <v>500376</v>
          </cell>
          <cell r="W288">
            <v>0</v>
          </cell>
          <cell r="X288">
            <v>-77249.37</v>
          </cell>
          <cell r="Y288">
            <v>0</v>
          </cell>
          <cell r="Z288">
            <v>-40</v>
          </cell>
          <cell r="AA288">
            <v>0</v>
          </cell>
          <cell r="AB288">
            <v>-30899.748</v>
          </cell>
          <cell r="AC288">
            <v>0</v>
          </cell>
          <cell r="AD288">
            <v>5754264.8820000002</v>
          </cell>
          <cell r="AE288">
            <v>0</v>
          </cell>
          <cell r="AF288">
            <v>2.0835871002566919</v>
          </cell>
          <cell r="AG288">
            <v>0</v>
          </cell>
          <cell r="AH288">
            <v>498745</v>
          </cell>
          <cell r="AI288">
            <v>0</v>
          </cell>
          <cell r="AJ288">
            <v>-79277.349999999991</v>
          </cell>
          <cell r="AK288">
            <v>0</v>
          </cell>
          <cell r="AL288">
            <v>-40</v>
          </cell>
          <cell r="AM288">
            <v>0</v>
          </cell>
          <cell r="AN288">
            <v>-31710.939999999995</v>
          </cell>
          <cell r="AO288">
            <v>0</v>
          </cell>
          <cell r="AP288">
            <v>6142021.5920000002</v>
          </cell>
        </row>
        <row r="289">
          <cell r="A289" t="str">
            <v xml:space="preserve">334.00 0315         </v>
          </cell>
          <cell r="B289">
            <v>315</v>
          </cell>
          <cell r="C289" t="str">
            <v>ProdTrans</v>
          </cell>
          <cell r="D289" t="str">
            <v xml:space="preserve">334.00 0315         </v>
          </cell>
          <cell r="E289">
            <v>334</v>
          </cell>
          <cell r="F289" t="str">
            <v>Accessory Electric Equipment</v>
          </cell>
          <cell r="G289">
            <v>0</v>
          </cell>
          <cell r="H289">
            <v>15764745.34</v>
          </cell>
          <cell r="I289">
            <v>0</v>
          </cell>
          <cell r="J289">
            <v>-87819.01</v>
          </cell>
          <cell r="K289">
            <v>0</v>
          </cell>
          <cell r="L289">
            <v>15676926.33</v>
          </cell>
          <cell r="M289">
            <v>0</v>
          </cell>
          <cell r="N289">
            <v>-95255.35</v>
          </cell>
          <cell r="O289">
            <v>0</v>
          </cell>
          <cell r="P289">
            <v>15581670.98</v>
          </cell>
          <cell r="Q289">
            <v>0</v>
          </cell>
          <cell r="R289">
            <v>2428520</v>
          </cell>
          <cell r="S289">
            <v>0</v>
          </cell>
          <cell r="T289">
            <v>2.5841432176615067</v>
          </cell>
          <cell r="U289">
            <v>0</v>
          </cell>
          <cell r="V289">
            <v>406249</v>
          </cell>
          <cell r="W289">
            <v>0</v>
          </cell>
          <cell r="X289">
            <v>-87819.01</v>
          </cell>
          <cell r="Y289">
            <v>0</v>
          </cell>
          <cell r="Z289">
            <v>-20</v>
          </cell>
          <cell r="AA289">
            <v>0</v>
          </cell>
          <cell r="AB289">
            <v>-17563.802</v>
          </cell>
          <cell r="AC289">
            <v>0</v>
          </cell>
          <cell r="AD289">
            <v>2729386.1880000001</v>
          </cell>
          <cell r="AE289">
            <v>0</v>
          </cell>
          <cell r="AF289">
            <v>2.5841432176615067</v>
          </cell>
          <cell r="AG289">
            <v>0</v>
          </cell>
          <cell r="AH289">
            <v>403883</v>
          </cell>
          <cell r="AI289">
            <v>0</v>
          </cell>
          <cell r="AJ289">
            <v>-95255.35</v>
          </cell>
          <cell r="AK289">
            <v>0</v>
          </cell>
          <cell r="AL289">
            <v>-20</v>
          </cell>
          <cell r="AM289">
            <v>0</v>
          </cell>
          <cell r="AN289">
            <v>-19051.07</v>
          </cell>
          <cell r="AO289">
            <v>0</v>
          </cell>
          <cell r="AP289">
            <v>3018962.7680000002</v>
          </cell>
        </row>
        <row r="290">
          <cell r="A290" t="str">
            <v xml:space="preserve">335.00 0315         </v>
          </cell>
          <cell r="B290">
            <v>315</v>
          </cell>
          <cell r="C290" t="str">
            <v>ProdTrans</v>
          </cell>
          <cell r="D290" t="str">
            <v xml:space="preserve">335.00 0315         </v>
          </cell>
          <cell r="E290">
            <v>335</v>
          </cell>
          <cell r="F290" t="str">
            <v>Miscellaneous Power Plant Equipment</v>
          </cell>
          <cell r="G290">
            <v>0</v>
          </cell>
          <cell r="H290">
            <v>716521.19</v>
          </cell>
          <cell r="I290">
            <v>0</v>
          </cell>
          <cell r="J290">
            <v>-4621.33</v>
          </cell>
          <cell r="K290">
            <v>0</v>
          </cell>
          <cell r="L290">
            <v>711899.86</v>
          </cell>
          <cell r="M290">
            <v>0</v>
          </cell>
          <cell r="N290">
            <v>-4648.0700000000006</v>
          </cell>
          <cell r="O290">
            <v>0</v>
          </cell>
          <cell r="P290">
            <v>707251.79</v>
          </cell>
          <cell r="Q290">
            <v>0</v>
          </cell>
          <cell r="R290">
            <v>200692</v>
          </cell>
          <cell r="S290">
            <v>0</v>
          </cell>
          <cell r="T290">
            <v>2.5999211806546674</v>
          </cell>
          <cell r="U290">
            <v>0</v>
          </cell>
          <cell r="V290">
            <v>18569</v>
          </cell>
          <cell r="W290">
            <v>0</v>
          </cell>
          <cell r="X290">
            <v>-4621.33</v>
          </cell>
          <cell r="Y290">
            <v>0</v>
          </cell>
          <cell r="Z290">
            <v>-10</v>
          </cell>
          <cell r="AA290">
            <v>0</v>
          </cell>
          <cell r="AB290">
            <v>-462.13300000000004</v>
          </cell>
          <cell r="AC290">
            <v>0</v>
          </cell>
          <cell r="AD290">
            <v>214177.53700000001</v>
          </cell>
          <cell r="AE290">
            <v>0</v>
          </cell>
          <cell r="AF290">
            <v>2.5999211806546674</v>
          </cell>
          <cell r="AG290">
            <v>0</v>
          </cell>
          <cell r="AH290">
            <v>18448</v>
          </cell>
          <cell r="AI290">
            <v>0</v>
          </cell>
          <cell r="AJ290">
            <v>-4648.0700000000006</v>
          </cell>
          <cell r="AK290">
            <v>0</v>
          </cell>
          <cell r="AL290">
            <v>-10</v>
          </cell>
          <cell r="AM290">
            <v>0</v>
          </cell>
          <cell r="AN290">
            <v>-464.80700000000002</v>
          </cell>
          <cell r="AO290">
            <v>0</v>
          </cell>
          <cell r="AP290">
            <v>227512.66</v>
          </cell>
        </row>
        <row r="291">
          <cell r="A291" t="str">
            <v xml:space="preserve">336.00 0315         </v>
          </cell>
          <cell r="B291">
            <v>315</v>
          </cell>
          <cell r="C291" t="str">
            <v>ProdTrans</v>
          </cell>
          <cell r="D291" t="str">
            <v xml:space="preserve">336.00 0315         </v>
          </cell>
          <cell r="E291">
            <v>336</v>
          </cell>
          <cell r="F291" t="str">
            <v>Roads, Railroads and Bridges</v>
          </cell>
          <cell r="G291">
            <v>0</v>
          </cell>
          <cell r="H291">
            <v>6840814.9100000001</v>
          </cell>
          <cell r="I291">
            <v>0</v>
          </cell>
          <cell r="J291">
            <v>-17140.910000000003</v>
          </cell>
          <cell r="K291">
            <v>0</v>
          </cell>
          <cell r="L291">
            <v>6823674</v>
          </cell>
          <cell r="M291">
            <v>0</v>
          </cell>
          <cell r="N291">
            <v>-17401.34</v>
          </cell>
          <cell r="O291">
            <v>0</v>
          </cell>
          <cell r="P291">
            <v>6806272.6600000001</v>
          </cell>
          <cell r="Q291">
            <v>0</v>
          </cell>
          <cell r="R291">
            <v>2289521</v>
          </cell>
          <cell r="S291">
            <v>0</v>
          </cell>
          <cell r="T291">
            <v>2.0370859129452414</v>
          </cell>
          <cell r="U291">
            <v>0</v>
          </cell>
          <cell r="V291">
            <v>139179</v>
          </cell>
          <cell r="W291">
            <v>0</v>
          </cell>
          <cell r="X291">
            <v>-17140.910000000003</v>
          </cell>
          <cell r="Y291">
            <v>0</v>
          </cell>
          <cell r="Z291">
            <v>-40</v>
          </cell>
          <cell r="AA291">
            <v>0</v>
          </cell>
          <cell r="AB291">
            <v>-6856.3640000000014</v>
          </cell>
          <cell r="AC291">
            <v>0</v>
          </cell>
          <cell r="AD291">
            <v>2404702.7259999998</v>
          </cell>
          <cell r="AE291">
            <v>0</v>
          </cell>
          <cell r="AF291">
            <v>2.0370859129452414</v>
          </cell>
          <cell r="AG291">
            <v>0</v>
          </cell>
          <cell r="AH291">
            <v>138827</v>
          </cell>
          <cell r="AI291">
            <v>0</v>
          </cell>
          <cell r="AJ291">
            <v>-17401.34</v>
          </cell>
          <cell r="AK291">
            <v>0</v>
          </cell>
          <cell r="AL291">
            <v>-40</v>
          </cell>
          <cell r="AM291">
            <v>0</v>
          </cell>
          <cell r="AN291">
            <v>-6960.5360000000001</v>
          </cell>
          <cell r="AO291">
            <v>0</v>
          </cell>
          <cell r="AP291">
            <v>2519167.85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 t="str">
            <v>TOTAL NORTH UMPQUA</v>
          </cell>
          <cell r="G292">
            <v>0</v>
          </cell>
          <cell r="H292">
            <v>188363479.35000002</v>
          </cell>
          <cell r="I292">
            <v>0</v>
          </cell>
          <cell r="J292">
            <v>-445826.42000000004</v>
          </cell>
          <cell r="K292">
            <v>0</v>
          </cell>
          <cell r="L292">
            <v>187917652.93000004</v>
          </cell>
          <cell r="M292">
            <v>0</v>
          </cell>
          <cell r="N292">
            <v>-461282.32000000018</v>
          </cell>
          <cell r="O292">
            <v>0</v>
          </cell>
          <cell r="P292">
            <v>187456370.60999998</v>
          </cell>
          <cell r="Q292">
            <v>0</v>
          </cell>
          <cell r="R292">
            <v>49872536</v>
          </cell>
          <cell r="S292">
            <v>0</v>
          </cell>
          <cell r="T292">
            <v>0</v>
          </cell>
          <cell r="U292">
            <v>0</v>
          </cell>
          <cell r="V292">
            <v>3815865</v>
          </cell>
          <cell r="W292">
            <v>0</v>
          </cell>
          <cell r="X292">
            <v>-445826.42000000004</v>
          </cell>
          <cell r="Y292">
            <v>0</v>
          </cell>
          <cell r="Z292">
            <v>0</v>
          </cell>
          <cell r="AA292">
            <v>0</v>
          </cell>
          <cell r="AB292">
            <v>-159380.367</v>
          </cell>
          <cell r="AC292">
            <v>0</v>
          </cell>
          <cell r="AD292">
            <v>53083194.213</v>
          </cell>
          <cell r="AE292">
            <v>0</v>
          </cell>
          <cell r="AF292">
            <v>0</v>
          </cell>
          <cell r="AG292">
            <v>0</v>
          </cell>
          <cell r="AH292">
            <v>3806264</v>
          </cell>
          <cell r="AI292">
            <v>0</v>
          </cell>
          <cell r="AJ292">
            <v>-461282.32000000018</v>
          </cell>
          <cell r="AK292">
            <v>0</v>
          </cell>
          <cell r="AL292">
            <v>0</v>
          </cell>
          <cell r="AM292">
            <v>0</v>
          </cell>
          <cell r="AN292">
            <v>-164067.43700000003</v>
          </cell>
          <cell r="AO292">
            <v>0</v>
          </cell>
          <cell r="AP292">
            <v>56264108.455999993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 t="str">
            <v>OLMSTED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</row>
        <row r="295">
          <cell r="A295" t="str">
            <v xml:space="preserve">331.00 0316         </v>
          </cell>
          <cell r="B295">
            <v>316</v>
          </cell>
          <cell r="C295" t="str">
            <v>ProdTrans</v>
          </cell>
          <cell r="D295" t="str">
            <v xml:space="preserve">331.00 0316         </v>
          </cell>
          <cell r="E295">
            <v>331</v>
          </cell>
          <cell r="F295" t="str">
            <v>Structures and Improvements</v>
          </cell>
          <cell r="G295">
            <v>0</v>
          </cell>
          <cell r="H295">
            <v>190851.69</v>
          </cell>
          <cell r="I295">
            <v>0</v>
          </cell>
          <cell r="J295">
            <v>-1178.7299999999998</v>
          </cell>
          <cell r="K295">
            <v>0</v>
          </cell>
          <cell r="L295">
            <v>189672.95999999999</v>
          </cell>
          <cell r="M295">
            <v>0</v>
          </cell>
          <cell r="N295">
            <v>-1192.5099999999998</v>
          </cell>
          <cell r="O295">
            <v>0</v>
          </cell>
          <cell r="P295">
            <v>188480.44999999998</v>
          </cell>
          <cell r="Q295">
            <v>0</v>
          </cell>
          <cell r="R295">
            <v>149454</v>
          </cell>
          <cell r="S295">
            <v>0</v>
          </cell>
          <cell r="T295">
            <v>2.8285473081255086</v>
          </cell>
          <cell r="U295">
            <v>0</v>
          </cell>
          <cell r="V295">
            <v>5382</v>
          </cell>
          <cell r="W295">
            <v>0</v>
          </cell>
          <cell r="X295">
            <v>-1178.7299999999998</v>
          </cell>
          <cell r="Y295">
            <v>0</v>
          </cell>
          <cell r="Z295">
            <v>-40</v>
          </cell>
          <cell r="AA295">
            <v>0</v>
          </cell>
          <cell r="AB295">
            <v>-471.4919999999999</v>
          </cell>
          <cell r="AC295">
            <v>0</v>
          </cell>
          <cell r="AD295">
            <v>153185.77799999999</v>
          </cell>
          <cell r="AE295">
            <v>0</v>
          </cell>
          <cell r="AF295">
            <v>2.8285473081255086</v>
          </cell>
          <cell r="AG295">
            <v>0</v>
          </cell>
          <cell r="AH295">
            <v>5348</v>
          </cell>
          <cell r="AI295">
            <v>0</v>
          </cell>
          <cell r="AJ295">
            <v>-1192.5099999999998</v>
          </cell>
          <cell r="AK295">
            <v>0</v>
          </cell>
          <cell r="AL295">
            <v>-40</v>
          </cell>
          <cell r="AM295">
            <v>0</v>
          </cell>
          <cell r="AN295">
            <v>-477.00399999999996</v>
          </cell>
          <cell r="AO295">
            <v>0</v>
          </cell>
          <cell r="AP295">
            <v>156864.264</v>
          </cell>
        </row>
        <row r="296">
          <cell r="A296" t="str">
            <v xml:space="preserve">334.00 0316         </v>
          </cell>
          <cell r="B296">
            <v>316</v>
          </cell>
          <cell r="C296" t="str">
            <v>ProdTrans</v>
          </cell>
          <cell r="D296" t="str">
            <v xml:space="preserve">334.00 0316         </v>
          </cell>
          <cell r="E296">
            <v>334</v>
          </cell>
          <cell r="F296" t="str">
            <v>Accessory Electric Equipment</v>
          </cell>
          <cell r="G296">
            <v>0</v>
          </cell>
          <cell r="H296">
            <v>28640.22</v>
          </cell>
          <cell r="I296">
            <v>0</v>
          </cell>
          <cell r="J296">
            <v>-201.45</v>
          </cell>
          <cell r="K296">
            <v>0</v>
          </cell>
          <cell r="L296">
            <v>28438.77</v>
          </cell>
          <cell r="M296">
            <v>0</v>
          </cell>
          <cell r="N296">
            <v>-208.59</v>
          </cell>
          <cell r="O296">
            <v>0</v>
          </cell>
          <cell r="P296">
            <v>28230.18</v>
          </cell>
          <cell r="Q296">
            <v>0</v>
          </cell>
          <cell r="R296">
            <v>17085</v>
          </cell>
          <cell r="S296">
            <v>0</v>
          </cell>
          <cell r="T296">
            <v>6.794260444091317</v>
          </cell>
          <cell r="U296">
            <v>0</v>
          </cell>
          <cell r="V296">
            <v>1939</v>
          </cell>
          <cell r="W296">
            <v>0</v>
          </cell>
          <cell r="X296">
            <v>-201.45</v>
          </cell>
          <cell r="Y296">
            <v>0</v>
          </cell>
          <cell r="Z296">
            <v>-20</v>
          </cell>
          <cell r="AA296">
            <v>0</v>
          </cell>
          <cell r="AB296">
            <v>-40.29</v>
          </cell>
          <cell r="AC296">
            <v>0</v>
          </cell>
          <cell r="AD296">
            <v>18782.259999999998</v>
          </cell>
          <cell r="AE296">
            <v>0</v>
          </cell>
          <cell r="AF296">
            <v>6.794260444091317</v>
          </cell>
          <cell r="AG296">
            <v>0</v>
          </cell>
          <cell r="AH296">
            <v>1925</v>
          </cell>
          <cell r="AI296">
            <v>0</v>
          </cell>
          <cell r="AJ296">
            <v>-208.59</v>
          </cell>
          <cell r="AK296">
            <v>0</v>
          </cell>
          <cell r="AL296">
            <v>-20</v>
          </cell>
          <cell r="AM296">
            <v>0</v>
          </cell>
          <cell r="AN296">
            <v>-41.718000000000004</v>
          </cell>
          <cell r="AO296">
            <v>0</v>
          </cell>
          <cell r="AP296">
            <v>20456.951999999997</v>
          </cell>
        </row>
        <row r="297">
          <cell r="A297" t="str">
            <v xml:space="preserve">335.00 0316         </v>
          </cell>
          <cell r="B297">
            <v>316</v>
          </cell>
          <cell r="C297" t="str">
            <v>ProdTrans</v>
          </cell>
          <cell r="D297" t="str">
            <v xml:space="preserve">335.00 0316         </v>
          </cell>
          <cell r="E297">
            <v>335</v>
          </cell>
          <cell r="F297" t="str">
            <v>Miscellaneous Power Plant Equipment</v>
          </cell>
          <cell r="G297">
            <v>0</v>
          </cell>
          <cell r="H297">
            <v>3274.14</v>
          </cell>
          <cell r="I297">
            <v>0</v>
          </cell>
          <cell r="J297">
            <v>-24.990000000000002</v>
          </cell>
          <cell r="K297">
            <v>0</v>
          </cell>
          <cell r="L297">
            <v>3249.15</v>
          </cell>
          <cell r="M297">
            <v>0</v>
          </cell>
          <cell r="N297">
            <v>-25.130000000000003</v>
          </cell>
          <cell r="O297">
            <v>0</v>
          </cell>
          <cell r="P297">
            <v>3224.02</v>
          </cell>
          <cell r="Q297">
            <v>0</v>
          </cell>
          <cell r="R297">
            <v>2581</v>
          </cell>
          <cell r="S297">
            <v>0</v>
          </cell>
          <cell r="T297">
            <v>4.129113188008585</v>
          </cell>
          <cell r="U297">
            <v>0</v>
          </cell>
          <cell r="V297">
            <v>135</v>
          </cell>
          <cell r="W297">
            <v>0</v>
          </cell>
          <cell r="X297">
            <v>-24.990000000000002</v>
          </cell>
          <cell r="Y297">
            <v>0</v>
          </cell>
          <cell r="Z297">
            <v>-10</v>
          </cell>
          <cell r="AA297">
            <v>0</v>
          </cell>
          <cell r="AB297">
            <v>-2.4990000000000006</v>
          </cell>
          <cell r="AC297">
            <v>0</v>
          </cell>
          <cell r="AD297">
            <v>2688.5110000000004</v>
          </cell>
          <cell r="AE297">
            <v>0</v>
          </cell>
          <cell r="AF297">
            <v>4.129113188008585</v>
          </cell>
          <cell r="AG297">
            <v>0</v>
          </cell>
          <cell r="AH297">
            <v>134</v>
          </cell>
          <cell r="AI297">
            <v>0</v>
          </cell>
          <cell r="AJ297">
            <v>-25.130000000000003</v>
          </cell>
          <cell r="AK297">
            <v>0</v>
          </cell>
          <cell r="AL297">
            <v>-10</v>
          </cell>
          <cell r="AM297">
            <v>0</v>
          </cell>
          <cell r="AN297">
            <v>-2.5129999999999999</v>
          </cell>
          <cell r="AO297">
            <v>0</v>
          </cell>
          <cell r="AP297">
            <v>2794.8680000000004</v>
          </cell>
        </row>
        <row r="298">
          <cell r="A298" t="str">
            <v xml:space="preserve">336.00 0316         </v>
          </cell>
          <cell r="B298">
            <v>316</v>
          </cell>
          <cell r="C298" t="str">
            <v>ProdTrans</v>
          </cell>
          <cell r="D298" t="str">
            <v xml:space="preserve">336.00 0316         </v>
          </cell>
          <cell r="E298">
            <v>336</v>
          </cell>
          <cell r="F298" t="str">
            <v>Roads, Railroads and Bridges</v>
          </cell>
          <cell r="G298">
            <v>0</v>
          </cell>
          <cell r="H298">
            <v>12641.17</v>
          </cell>
          <cell r="I298">
            <v>0</v>
          </cell>
          <cell r="J298">
            <v>-21.61</v>
          </cell>
          <cell r="K298">
            <v>0</v>
          </cell>
          <cell r="L298">
            <v>12619.56</v>
          </cell>
          <cell r="M298">
            <v>0</v>
          </cell>
          <cell r="N298">
            <v>-21.93</v>
          </cell>
          <cell r="O298">
            <v>0</v>
          </cell>
          <cell r="P298">
            <v>12597.63</v>
          </cell>
          <cell r="Q298">
            <v>0</v>
          </cell>
          <cell r="R298">
            <v>6512</v>
          </cell>
          <cell r="S298">
            <v>0</v>
          </cell>
          <cell r="T298">
            <v>5.3863990302808258</v>
          </cell>
          <cell r="U298">
            <v>0</v>
          </cell>
          <cell r="V298">
            <v>680</v>
          </cell>
          <cell r="W298">
            <v>0</v>
          </cell>
          <cell r="X298">
            <v>-21.61</v>
          </cell>
          <cell r="Y298">
            <v>0</v>
          </cell>
          <cell r="Z298">
            <v>-40</v>
          </cell>
          <cell r="AA298">
            <v>0</v>
          </cell>
          <cell r="AB298">
            <v>-8.6440000000000001</v>
          </cell>
          <cell r="AC298">
            <v>0</v>
          </cell>
          <cell r="AD298">
            <v>7161.7460000000001</v>
          </cell>
          <cell r="AE298">
            <v>0</v>
          </cell>
          <cell r="AF298">
            <v>5.3863990302808258</v>
          </cell>
          <cell r="AG298">
            <v>0</v>
          </cell>
          <cell r="AH298">
            <v>679</v>
          </cell>
          <cell r="AI298">
            <v>0</v>
          </cell>
          <cell r="AJ298">
            <v>-21.93</v>
          </cell>
          <cell r="AK298">
            <v>0</v>
          </cell>
          <cell r="AL298">
            <v>-40</v>
          </cell>
          <cell r="AM298">
            <v>0</v>
          </cell>
          <cell r="AN298">
            <v>-8.7720000000000002</v>
          </cell>
          <cell r="AO298">
            <v>0</v>
          </cell>
          <cell r="AP298">
            <v>7810.0439999999999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 t="str">
            <v>TOTAL OLMSTED</v>
          </cell>
          <cell r="G299">
            <v>0</v>
          </cell>
          <cell r="H299">
            <v>235407.22000000003</v>
          </cell>
          <cell r="I299">
            <v>0</v>
          </cell>
          <cell r="J299">
            <v>-1426.7799999999997</v>
          </cell>
          <cell r="K299">
            <v>0</v>
          </cell>
          <cell r="L299">
            <v>233980.43999999997</v>
          </cell>
          <cell r="M299">
            <v>0</v>
          </cell>
          <cell r="N299">
            <v>-1448.1599999999999</v>
          </cell>
          <cell r="O299">
            <v>0</v>
          </cell>
          <cell r="P299">
            <v>232532.27999999997</v>
          </cell>
          <cell r="Q299">
            <v>0</v>
          </cell>
          <cell r="R299">
            <v>175632</v>
          </cell>
          <cell r="S299">
            <v>0</v>
          </cell>
          <cell r="T299">
            <v>0</v>
          </cell>
          <cell r="U299">
            <v>0</v>
          </cell>
          <cell r="V299">
            <v>8136</v>
          </cell>
          <cell r="W299">
            <v>0</v>
          </cell>
          <cell r="X299">
            <v>-1426.7799999999997</v>
          </cell>
          <cell r="Y299">
            <v>0</v>
          </cell>
          <cell r="Z299">
            <v>0</v>
          </cell>
          <cell r="AA299">
            <v>0</v>
          </cell>
          <cell r="AB299">
            <v>-522.92499999999995</v>
          </cell>
          <cell r="AC299">
            <v>0</v>
          </cell>
          <cell r="AD299">
            <v>181818.29500000001</v>
          </cell>
          <cell r="AE299">
            <v>0</v>
          </cell>
          <cell r="AF299">
            <v>0</v>
          </cell>
          <cell r="AG299">
            <v>0</v>
          </cell>
          <cell r="AH299">
            <v>8086</v>
          </cell>
          <cell r="AI299">
            <v>0</v>
          </cell>
          <cell r="AJ299">
            <v>-1448.1599999999999</v>
          </cell>
          <cell r="AK299">
            <v>0</v>
          </cell>
          <cell r="AL299">
            <v>0</v>
          </cell>
          <cell r="AM299">
            <v>0</v>
          </cell>
          <cell r="AN299">
            <v>-530.00700000000006</v>
          </cell>
          <cell r="AO299">
            <v>0</v>
          </cell>
          <cell r="AP299">
            <v>187926.12799999997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 t="str">
            <v>PARIS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</row>
        <row r="302">
          <cell r="A302" t="str">
            <v xml:space="preserve">331.00 0317         </v>
          </cell>
          <cell r="B302">
            <v>317</v>
          </cell>
          <cell r="C302" t="str">
            <v>ProdTrans</v>
          </cell>
          <cell r="D302" t="str">
            <v xml:space="preserve">331.00 0317         </v>
          </cell>
          <cell r="E302">
            <v>331</v>
          </cell>
          <cell r="F302" t="str">
            <v>Structures and Improvements</v>
          </cell>
          <cell r="G302">
            <v>0</v>
          </cell>
          <cell r="H302">
            <v>115992.18</v>
          </cell>
          <cell r="I302">
            <v>0</v>
          </cell>
          <cell r="J302">
            <v>-258.97999999999996</v>
          </cell>
          <cell r="K302">
            <v>0</v>
          </cell>
          <cell r="L302">
            <v>115733.2</v>
          </cell>
          <cell r="M302">
            <v>0</v>
          </cell>
          <cell r="N302">
            <v>-262.75</v>
          </cell>
          <cell r="O302">
            <v>0</v>
          </cell>
          <cell r="P302">
            <v>115470.45</v>
          </cell>
          <cell r="Q302">
            <v>0</v>
          </cell>
          <cell r="R302">
            <v>55262</v>
          </cell>
          <cell r="S302">
            <v>0</v>
          </cell>
          <cell r="T302">
            <v>6.1081057530733531</v>
          </cell>
          <cell r="U302">
            <v>0</v>
          </cell>
          <cell r="V302">
            <v>7077</v>
          </cell>
          <cell r="W302">
            <v>0</v>
          </cell>
          <cell r="X302">
            <v>-258.97999999999996</v>
          </cell>
          <cell r="Y302">
            <v>0</v>
          </cell>
          <cell r="Z302">
            <v>-40</v>
          </cell>
          <cell r="AA302">
            <v>0</v>
          </cell>
          <cell r="AB302">
            <v>-103.59199999999998</v>
          </cell>
          <cell r="AC302">
            <v>0</v>
          </cell>
          <cell r="AD302">
            <v>61976.428</v>
          </cell>
          <cell r="AE302">
            <v>0</v>
          </cell>
          <cell r="AF302">
            <v>6.1081057530733531</v>
          </cell>
          <cell r="AG302">
            <v>0</v>
          </cell>
          <cell r="AH302">
            <v>7061</v>
          </cell>
          <cell r="AI302">
            <v>0</v>
          </cell>
          <cell r="AJ302">
            <v>-262.75</v>
          </cell>
          <cell r="AK302">
            <v>0</v>
          </cell>
          <cell r="AL302">
            <v>-40</v>
          </cell>
          <cell r="AM302">
            <v>0</v>
          </cell>
          <cell r="AN302">
            <v>-105.1</v>
          </cell>
          <cell r="AO302">
            <v>0</v>
          </cell>
          <cell r="AP302">
            <v>68669.577999999994</v>
          </cell>
        </row>
        <row r="303">
          <cell r="A303" t="str">
            <v xml:space="preserve">332.00 0317         </v>
          </cell>
          <cell r="B303">
            <v>317</v>
          </cell>
          <cell r="C303" t="str">
            <v>ProdTrans</v>
          </cell>
          <cell r="D303" t="str">
            <v xml:space="preserve">332.00 0317         </v>
          </cell>
          <cell r="E303">
            <v>332</v>
          </cell>
          <cell r="F303" t="str">
            <v>Reservoirs, Dams and Waterways</v>
          </cell>
          <cell r="G303">
            <v>0</v>
          </cell>
          <cell r="H303">
            <v>96285</v>
          </cell>
          <cell r="I303">
            <v>0</v>
          </cell>
          <cell r="J303">
            <v>-534.70999999999981</v>
          </cell>
          <cell r="K303">
            <v>0</v>
          </cell>
          <cell r="L303">
            <v>95750.29</v>
          </cell>
          <cell r="M303">
            <v>0</v>
          </cell>
          <cell r="N303">
            <v>-543.15000000000009</v>
          </cell>
          <cell r="O303">
            <v>0</v>
          </cell>
          <cell r="P303">
            <v>95207.14</v>
          </cell>
          <cell r="Q303">
            <v>0</v>
          </cell>
          <cell r="R303">
            <v>95825</v>
          </cell>
          <cell r="S303">
            <v>0</v>
          </cell>
          <cell r="T303">
            <v>5.1864811761995933</v>
          </cell>
          <cell r="U303">
            <v>0</v>
          </cell>
          <cell r="V303">
            <v>4980</v>
          </cell>
          <cell r="W303">
            <v>0</v>
          </cell>
          <cell r="X303">
            <v>-534.70999999999981</v>
          </cell>
          <cell r="Y303">
            <v>0</v>
          </cell>
          <cell r="Z303">
            <v>-40</v>
          </cell>
          <cell r="AA303">
            <v>0</v>
          </cell>
          <cell r="AB303">
            <v>-213.88399999999993</v>
          </cell>
          <cell r="AC303">
            <v>0</v>
          </cell>
          <cell r="AD303">
            <v>100056.40599999999</v>
          </cell>
          <cell r="AE303">
            <v>0</v>
          </cell>
          <cell r="AF303">
            <v>5.1864811761995933</v>
          </cell>
          <cell r="AG303">
            <v>0</v>
          </cell>
          <cell r="AH303">
            <v>4952</v>
          </cell>
          <cell r="AI303">
            <v>0</v>
          </cell>
          <cell r="AJ303">
            <v>-543.15000000000009</v>
          </cell>
          <cell r="AK303">
            <v>0</v>
          </cell>
          <cell r="AL303">
            <v>-40</v>
          </cell>
          <cell r="AM303">
            <v>0</v>
          </cell>
          <cell r="AN303">
            <v>-217.26000000000005</v>
          </cell>
          <cell r="AO303">
            <v>0</v>
          </cell>
          <cell r="AP303">
            <v>104247.996</v>
          </cell>
        </row>
        <row r="304">
          <cell r="A304" t="str">
            <v xml:space="preserve">333.00 0317         </v>
          </cell>
          <cell r="B304">
            <v>317</v>
          </cell>
          <cell r="C304" t="str">
            <v>ProdTrans</v>
          </cell>
          <cell r="D304" t="str">
            <v xml:space="preserve">333.00 0317         </v>
          </cell>
          <cell r="E304">
            <v>333</v>
          </cell>
          <cell r="F304" t="str">
            <v>Waterwheels, Turbines and Generators</v>
          </cell>
          <cell r="G304">
            <v>0</v>
          </cell>
          <cell r="H304">
            <v>73253.33</v>
          </cell>
          <cell r="I304">
            <v>0</v>
          </cell>
          <cell r="J304">
            <v>-477.65</v>
          </cell>
          <cell r="K304">
            <v>0</v>
          </cell>
          <cell r="L304">
            <v>72775.680000000008</v>
          </cell>
          <cell r="M304">
            <v>0</v>
          </cell>
          <cell r="N304">
            <v>-485.21999999999997</v>
          </cell>
          <cell r="O304">
            <v>0</v>
          </cell>
          <cell r="P304">
            <v>72290.460000000006</v>
          </cell>
          <cell r="Q304">
            <v>0</v>
          </cell>
          <cell r="R304">
            <v>68094</v>
          </cell>
          <cell r="S304">
            <v>0</v>
          </cell>
          <cell r="T304">
            <v>6.0768871564165368</v>
          </cell>
          <cell r="U304">
            <v>0</v>
          </cell>
          <cell r="V304">
            <v>4437</v>
          </cell>
          <cell r="W304">
            <v>0</v>
          </cell>
          <cell r="X304">
            <v>-477.65</v>
          </cell>
          <cell r="Y304">
            <v>0</v>
          </cell>
          <cell r="Z304">
            <v>-40</v>
          </cell>
          <cell r="AA304">
            <v>0</v>
          </cell>
          <cell r="AB304">
            <v>-191.06</v>
          </cell>
          <cell r="AC304">
            <v>0</v>
          </cell>
          <cell r="AD304">
            <v>71862.290000000008</v>
          </cell>
          <cell r="AE304">
            <v>0</v>
          </cell>
          <cell r="AF304">
            <v>6.0768871564165368</v>
          </cell>
          <cell r="AG304">
            <v>0</v>
          </cell>
          <cell r="AH304">
            <v>4408</v>
          </cell>
          <cell r="AI304">
            <v>0</v>
          </cell>
          <cell r="AJ304">
            <v>-485.21999999999997</v>
          </cell>
          <cell r="AK304">
            <v>0</v>
          </cell>
          <cell r="AL304">
            <v>-40</v>
          </cell>
          <cell r="AM304">
            <v>0</v>
          </cell>
          <cell r="AN304">
            <v>-194.08799999999999</v>
          </cell>
          <cell r="AO304">
            <v>0</v>
          </cell>
          <cell r="AP304">
            <v>75590.982000000004</v>
          </cell>
        </row>
        <row r="305">
          <cell r="A305" t="str">
            <v xml:space="preserve">334.00 0317         </v>
          </cell>
          <cell r="B305">
            <v>317</v>
          </cell>
          <cell r="C305" t="str">
            <v>ProdTrans</v>
          </cell>
          <cell r="D305" t="str">
            <v xml:space="preserve">334.00 0317         </v>
          </cell>
          <cell r="E305">
            <v>334</v>
          </cell>
          <cell r="F305" t="str">
            <v>Accessory Electric Equipment</v>
          </cell>
          <cell r="G305">
            <v>0</v>
          </cell>
          <cell r="H305">
            <v>151116.65</v>
          </cell>
          <cell r="I305">
            <v>0</v>
          </cell>
          <cell r="J305">
            <v>-1273.48</v>
          </cell>
          <cell r="K305">
            <v>0</v>
          </cell>
          <cell r="L305">
            <v>149843.16999999998</v>
          </cell>
          <cell r="M305">
            <v>0</v>
          </cell>
          <cell r="N305">
            <v>-1311.9</v>
          </cell>
          <cell r="O305">
            <v>0</v>
          </cell>
          <cell r="P305">
            <v>148531.26999999999</v>
          </cell>
          <cell r="Q305">
            <v>0</v>
          </cell>
          <cell r="R305">
            <v>103434</v>
          </cell>
          <cell r="S305">
            <v>0</v>
          </cell>
          <cell r="T305">
            <v>6.9799619842079803</v>
          </cell>
          <cell r="U305">
            <v>0</v>
          </cell>
          <cell r="V305">
            <v>10503</v>
          </cell>
          <cell r="W305">
            <v>0</v>
          </cell>
          <cell r="X305">
            <v>-1273.48</v>
          </cell>
          <cell r="Y305">
            <v>0</v>
          </cell>
          <cell r="Z305">
            <v>-20</v>
          </cell>
          <cell r="AA305">
            <v>0</v>
          </cell>
          <cell r="AB305">
            <v>-254.696</v>
          </cell>
          <cell r="AC305">
            <v>0</v>
          </cell>
          <cell r="AD305">
            <v>112408.82400000001</v>
          </cell>
          <cell r="AE305">
            <v>0</v>
          </cell>
          <cell r="AF305">
            <v>6.9799619842079803</v>
          </cell>
          <cell r="AG305">
            <v>0</v>
          </cell>
          <cell r="AH305">
            <v>10413</v>
          </cell>
          <cell r="AI305">
            <v>0</v>
          </cell>
          <cell r="AJ305">
            <v>-1311.9</v>
          </cell>
          <cell r="AK305">
            <v>0</v>
          </cell>
          <cell r="AL305">
            <v>-20</v>
          </cell>
          <cell r="AM305">
            <v>0</v>
          </cell>
          <cell r="AN305">
            <v>-262.38</v>
          </cell>
          <cell r="AO305">
            <v>0</v>
          </cell>
          <cell r="AP305">
            <v>121247.54400000001</v>
          </cell>
        </row>
        <row r="306">
          <cell r="A306" t="str">
            <v xml:space="preserve">335.00 0317         </v>
          </cell>
          <cell r="B306">
            <v>317</v>
          </cell>
          <cell r="C306" t="str">
            <v>ProdTrans</v>
          </cell>
          <cell r="D306" t="str">
            <v xml:space="preserve">335.00 0317         </v>
          </cell>
          <cell r="E306">
            <v>335</v>
          </cell>
          <cell r="F306" t="str">
            <v>Miscellaneous Power Plant Equipment</v>
          </cell>
          <cell r="G306">
            <v>0</v>
          </cell>
          <cell r="H306">
            <v>417.22</v>
          </cell>
          <cell r="I306">
            <v>0</v>
          </cell>
          <cell r="J306">
            <v>-3.12</v>
          </cell>
          <cell r="K306">
            <v>0</v>
          </cell>
          <cell r="L306">
            <v>414.1</v>
          </cell>
          <cell r="M306">
            <v>0</v>
          </cell>
          <cell r="N306">
            <v>-3.1399999999999997</v>
          </cell>
          <cell r="O306">
            <v>0</v>
          </cell>
          <cell r="P306">
            <v>410.96000000000004</v>
          </cell>
          <cell r="Q306">
            <v>0</v>
          </cell>
          <cell r="R306">
            <v>390</v>
          </cell>
          <cell r="S306">
            <v>0</v>
          </cell>
          <cell r="T306">
            <v>8.2487309644670042</v>
          </cell>
          <cell r="U306">
            <v>0</v>
          </cell>
          <cell r="V306">
            <v>34</v>
          </cell>
          <cell r="W306">
            <v>0</v>
          </cell>
          <cell r="X306">
            <v>-3.12</v>
          </cell>
          <cell r="Y306">
            <v>0</v>
          </cell>
          <cell r="Z306">
            <v>-10</v>
          </cell>
          <cell r="AA306">
            <v>0</v>
          </cell>
          <cell r="AB306">
            <v>-0.31200000000000006</v>
          </cell>
          <cell r="AC306">
            <v>0</v>
          </cell>
          <cell r="AD306">
            <v>420.56799999999998</v>
          </cell>
          <cell r="AE306">
            <v>0</v>
          </cell>
          <cell r="AF306">
            <v>8.2487309644670042</v>
          </cell>
          <cell r="AG306">
            <v>0</v>
          </cell>
          <cell r="AH306">
            <v>34</v>
          </cell>
          <cell r="AI306">
            <v>0</v>
          </cell>
          <cell r="AJ306">
            <v>-3.1399999999999997</v>
          </cell>
          <cell r="AK306">
            <v>0</v>
          </cell>
          <cell r="AL306">
            <v>-10</v>
          </cell>
          <cell r="AM306">
            <v>0</v>
          </cell>
          <cell r="AN306">
            <v>-0.314</v>
          </cell>
          <cell r="AO306">
            <v>0</v>
          </cell>
          <cell r="AP306">
            <v>451.11399999999998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 t="str">
            <v>TOTAL PARIS</v>
          </cell>
          <cell r="G307">
            <v>0</v>
          </cell>
          <cell r="H307">
            <v>437064.38</v>
          </cell>
          <cell r="I307">
            <v>0</v>
          </cell>
          <cell r="J307">
            <v>-2547.9399999999996</v>
          </cell>
          <cell r="K307">
            <v>0</v>
          </cell>
          <cell r="L307">
            <v>434516.43999999994</v>
          </cell>
          <cell r="M307">
            <v>0</v>
          </cell>
          <cell r="N307">
            <v>-2606.1600000000003</v>
          </cell>
          <cell r="O307">
            <v>0</v>
          </cell>
          <cell r="P307">
            <v>431910.27999999997</v>
          </cell>
          <cell r="Q307">
            <v>0</v>
          </cell>
          <cell r="R307">
            <v>323005</v>
          </cell>
          <cell r="S307">
            <v>0</v>
          </cell>
          <cell r="T307">
            <v>0</v>
          </cell>
          <cell r="U307">
            <v>0</v>
          </cell>
          <cell r="V307">
            <v>27031</v>
          </cell>
          <cell r="W307">
            <v>0</v>
          </cell>
          <cell r="X307">
            <v>-2547.9399999999996</v>
          </cell>
          <cell r="Y307">
            <v>0</v>
          </cell>
          <cell r="Z307">
            <v>0</v>
          </cell>
          <cell r="AA307">
            <v>0</v>
          </cell>
          <cell r="AB307">
            <v>-763.54399999999987</v>
          </cell>
          <cell r="AC307">
            <v>0</v>
          </cell>
          <cell r="AD307">
            <v>346724.516</v>
          </cell>
          <cell r="AE307">
            <v>0</v>
          </cell>
          <cell r="AF307">
            <v>0</v>
          </cell>
          <cell r="AG307">
            <v>0</v>
          </cell>
          <cell r="AH307">
            <v>26868</v>
          </cell>
          <cell r="AI307">
            <v>0</v>
          </cell>
          <cell r="AJ307">
            <v>-2606.1600000000003</v>
          </cell>
          <cell r="AK307">
            <v>0</v>
          </cell>
          <cell r="AL307">
            <v>0</v>
          </cell>
          <cell r="AM307">
            <v>0</v>
          </cell>
          <cell r="AN307">
            <v>-779.14199999999994</v>
          </cell>
          <cell r="AO307">
            <v>0</v>
          </cell>
          <cell r="AP307">
            <v>370207.21399999998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 t="str">
            <v>PIONEER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</row>
        <row r="310">
          <cell r="A310" t="str">
            <v xml:space="preserve">330.20 0318         </v>
          </cell>
          <cell r="B310">
            <v>318</v>
          </cell>
          <cell r="C310" t="str">
            <v>ProdTrans</v>
          </cell>
          <cell r="D310" t="str">
            <v xml:space="preserve">330.20 0318         </v>
          </cell>
          <cell r="E310">
            <v>330.2</v>
          </cell>
          <cell r="F310" t="str">
            <v>Land Rights</v>
          </cell>
          <cell r="G310">
            <v>0</v>
          </cell>
          <cell r="H310">
            <v>9247.48</v>
          </cell>
          <cell r="I310">
            <v>0</v>
          </cell>
          <cell r="J310">
            <v>0</v>
          </cell>
          <cell r="K310">
            <v>0</v>
          </cell>
          <cell r="L310">
            <v>9247.48</v>
          </cell>
          <cell r="M310">
            <v>0</v>
          </cell>
          <cell r="N310">
            <v>0</v>
          </cell>
          <cell r="O310">
            <v>0</v>
          </cell>
          <cell r="P310">
            <v>9247.48</v>
          </cell>
          <cell r="Q310">
            <v>0</v>
          </cell>
          <cell r="R310">
            <v>7357</v>
          </cell>
          <cell r="S310">
            <v>0</v>
          </cell>
          <cell r="T310">
            <v>0.93138315129231097</v>
          </cell>
          <cell r="U310">
            <v>0</v>
          </cell>
          <cell r="V310">
            <v>86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7443</v>
          </cell>
          <cell r="AE310">
            <v>0</v>
          </cell>
          <cell r="AF310">
            <v>0.93138315129231097</v>
          </cell>
          <cell r="AG310">
            <v>0</v>
          </cell>
          <cell r="AH310">
            <v>86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7529</v>
          </cell>
        </row>
        <row r="311">
          <cell r="A311" t="str">
            <v xml:space="preserve">330.30 0318         </v>
          </cell>
          <cell r="B311">
            <v>318</v>
          </cell>
          <cell r="C311" t="str">
            <v>ProdTrans</v>
          </cell>
          <cell r="D311" t="str">
            <v xml:space="preserve">330.30 0318         </v>
          </cell>
          <cell r="E311">
            <v>330.3</v>
          </cell>
          <cell r="F311" t="str">
            <v>Water Rights</v>
          </cell>
          <cell r="G311">
            <v>0</v>
          </cell>
          <cell r="H311">
            <v>110805.67</v>
          </cell>
          <cell r="I311">
            <v>0</v>
          </cell>
          <cell r="J311">
            <v>0</v>
          </cell>
          <cell r="K311">
            <v>0</v>
          </cell>
          <cell r="L311">
            <v>110805.67</v>
          </cell>
          <cell r="M311">
            <v>0</v>
          </cell>
          <cell r="N311">
            <v>0</v>
          </cell>
          <cell r="O311">
            <v>0</v>
          </cell>
          <cell r="P311">
            <v>110805.67</v>
          </cell>
          <cell r="Q311">
            <v>0</v>
          </cell>
          <cell r="R311">
            <v>88175</v>
          </cell>
          <cell r="S311">
            <v>0</v>
          </cell>
          <cell r="T311">
            <v>0.93086866535506496</v>
          </cell>
          <cell r="U311">
            <v>0</v>
          </cell>
          <cell r="V311">
            <v>1031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89206</v>
          </cell>
          <cell r="AE311">
            <v>0</v>
          </cell>
          <cell r="AF311">
            <v>0.93086866535506496</v>
          </cell>
          <cell r="AG311">
            <v>0</v>
          </cell>
          <cell r="AH311">
            <v>1031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90237</v>
          </cell>
        </row>
        <row r="312">
          <cell r="A312" t="str">
            <v xml:space="preserve">331.00 0318         </v>
          </cell>
          <cell r="B312">
            <v>318</v>
          </cell>
          <cell r="C312" t="str">
            <v>ProdTrans</v>
          </cell>
          <cell r="D312" t="str">
            <v xml:space="preserve">331.00 0318         </v>
          </cell>
          <cell r="E312">
            <v>331</v>
          </cell>
          <cell r="F312" t="str">
            <v>Structures and Improvements</v>
          </cell>
          <cell r="G312">
            <v>0</v>
          </cell>
          <cell r="H312">
            <v>514442.22</v>
          </cell>
          <cell r="I312">
            <v>0</v>
          </cell>
          <cell r="J312">
            <v>-1527.7700000000002</v>
          </cell>
          <cell r="K312">
            <v>0</v>
          </cell>
          <cell r="L312">
            <v>512914.44999999995</v>
          </cell>
          <cell r="M312">
            <v>0</v>
          </cell>
          <cell r="N312">
            <v>-1547.1899999999998</v>
          </cell>
          <cell r="O312">
            <v>0</v>
          </cell>
          <cell r="P312">
            <v>511367.25999999995</v>
          </cell>
          <cell r="Q312">
            <v>0</v>
          </cell>
          <cell r="R312">
            <v>204736</v>
          </cell>
          <cell r="S312">
            <v>0</v>
          </cell>
          <cell r="T312">
            <v>1.9423606469478352</v>
          </cell>
          <cell r="U312">
            <v>0</v>
          </cell>
          <cell r="V312">
            <v>9977</v>
          </cell>
          <cell r="W312">
            <v>0</v>
          </cell>
          <cell r="X312">
            <v>-1527.7700000000002</v>
          </cell>
          <cell r="Y312">
            <v>0</v>
          </cell>
          <cell r="Z312">
            <v>-40</v>
          </cell>
          <cell r="AA312">
            <v>0</v>
          </cell>
          <cell r="AB312">
            <v>-611.10800000000006</v>
          </cell>
          <cell r="AC312">
            <v>0</v>
          </cell>
          <cell r="AD312">
            <v>212574.122</v>
          </cell>
          <cell r="AE312">
            <v>0</v>
          </cell>
          <cell r="AF312">
            <v>1.9423606469478352</v>
          </cell>
          <cell r="AG312">
            <v>0</v>
          </cell>
          <cell r="AH312">
            <v>9948</v>
          </cell>
          <cell r="AI312">
            <v>0</v>
          </cell>
          <cell r="AJ312">
            <v>-1547.1899999999998</v>
          </cell>
          <cell r="AK312">
            <v>0</v>
          </cell>
          <cell r="AL312">
            <v>-40</v>
          </cell>
          <cell r="AM312">
            <v>0</v>
          </cell>
          <cell r="AN312">
            <v>-618.87599999999986</v>
          </cell>
          <cell r="AO312">
            <v>0</v>
          </cell>
          <cell r="AP312">
            <v>220356.05600000001</v>
          </cell>
        </row>
        <row r="313">
          <cell r="A313" t="str">
            <v xml:space="preserve">332.00 0318         </v>
          </cell>
          <cell r="B313">
            <v>318</v>
          </cell>
          <cell r="C313" t="str">
            <v>ProdTrans</v>
          </cell>
          <cell r="D313" t="str">
            <v xml:space="preserve">332.00 0318         </v>
          </cell>
          <cell r="E313">
            <v>332</v>
          </cell>
          <cell r="F313" t="str">
            <v>Reservoirs, Dams and Waterways</v>
          </cell>
          <cell r="G313">
            <v>0</v>
          </cell>
          <cell r="H313">
            <v>8118726.1299999999</v>
          </cell>
          <cell r="I313">
            <v>0</v>
          </cell>
          <cell r="J313">
            <v>-16865.55</v>
          </cell>
          <cell r="K313">
            <v>0</v>
          </cell>
          <cell r="L313">
            <v>8101860.5800000001</v>
          </cell>
          <cell r="M313">
            <v>0</v>
          </cell>
          <cell r="N313">
            <v>-17191.169999999998</v>
          </cell>
          <cell r="O313">
            <v>0</v>
          </cell>
          <cell r="P313">
            <v>8084669.4100000001</v>
          </cell>
          <cell r="Q313">
            <v>0</v>
          </cell>
          <cell r="R313">
            <v>3891552</v>
          </cell>
          <cell r="S313">
            <v>0</v>
          </cell>
          <cell r="T313">
            <v>2.4193129801488245</v>
          </cell>
          <cell r="U313">
            <v>0</v>
          </cell>
          <cell r="V313">
            <v>196213</v>
          </cell>
          <cell r="W313">
            <v>0</v>
          </cell>
          <cell r="X313">
            <v>-16865.55</v>
          </cell>
          <cell r="Y313">
            <v>0</v>
          </cell>
          <cell r="Z313">
            <v>-40</v>
          </cell>
          <cell r="AA313">
            <v>0</v>
          </cell>
          <cell r="AB313">
            <v>-6746.22</v>
          </cell>
          <cell r="AC313">
            <v>0</v>
          </cell>
          <cell r="AD313">
            <v>4064153.23</v>
          </cell>
          <cell r="AE313">
            <v>0</v>
          </cell>
          <cell r="AF313">
            <v>2.4193129801488245</v>
          </cell>
          <cell r="AG313">
            <v>0</v>
          </cell>
          <cell r="AH313">
            <v>195801</v>
          </cell>
          <cell r="AI313">
            <v>0</v>
          </cell>
          <cell r="AJ313">
            <v>-17191.169999999998</v>
          </cell>
          <cell r="AK313">
            <v>0</v>
          </cell>
          <cell r="AL313">
            <v>-40</v>
          </cell>
          <cell r="AM313">
            <v>0</v>
          </cell>
          <cell r="AN313">
            <v>-6876.4679999999989</v>
          </cell>
          <cell r="AO313">
            <v>0</v>
          </cell>
          <cell r="AP313">
            <v>4235886.5920000002</v>
          </cell>
        </row>
        <row r="314">
          <cell r="A314" t="str">
            <v xml:space="preserve">333.00 0318         </v>
          </cell>
          <cell r="B314">
            <v>318</v>
          </cell>
          <cell r="C314" t="str">
            <v>ProdTrans</v>
          </cell>
          <cell r="D314" t="str">
            <v xml:space="preserve">333.00 0318         </v>
          </cell>
          <cell r="E314">
            <v>333</v>
          </cell>
          <cell r="F314" t="str">
            <v>Waterwheels, Turbines and Generators</v>
          </cell>
          <cell r="G314">
            <v>0</v>
          </cell>
          <cell r="H314">
            <v>1598920.96</v>
          </cell>
          <cell r="I314">
            <v>0</v>
          </cell>
          <cell r="J314">
            <v>-2466.98</v>
          </cell>
          <cell r="K314">
            <v>0</v>
          </cell>
          <cell r="L314">
            <v>1596453.98</v>
          </cell>
          <cell r="M314">
            <v>0</v>
          </cell>
          <cell r="N314">
            <v>-2617.8799999999997</v>
          </cell>
          <cell r="O314">
            <v>0</v>
          </cell>
          <cell r="P314">
            <v>1593836.1</v>
          </cell>
          <cell r="Q314">
            <v>0</v>
          </cell>
          <cell r="R314">
            <v>394338</v>
          </cell>
          <cell r="S314">
            <v>0</v>
          </cell>
          <cell r="T314">
            <v>2.8448030959184014</v>
          </cell>
          <cell r="U314">
            <v>0</v>
          </cell>
          <cell r="V314">
            <v>45451</v>
          </cell>
          <cell r="W314">
            <v>0</v>
          </cell>
          <cell r="X314">
            <v>-2466.98</v>
          </cell>
          <cell r="Y314">
            <v>0</v>
          </cell>
          <cell r="Z314">
            <v>-40</v>
          </cell>
          <cell r="AA314">
            <v>0</v>
          </cell>
          <cell r="AB314">
            <v>-986.79199999999992</v>
          </cell>
          <cell r="AC314">
            <v>0</v>
          </cell>
          <cell r="AD314">
            <v>436335.228</v>
          </cell>
          <cell r="AE314">
            <v>0</v>
          </cell>
          <cell r="AF314">
            <v>2.8448030959184014</v>
          </cell>
          <cell r="AG314">
            <v>0</v>
          </cell>
          <cell r="AH314">
            <v>45379</v>
          </cell>
          <cell r="AI314">
            <v>0</v>
          </cell>
          <cell r="AJ314">
            <v>-2617.8799999999997</v>
          </cell>
          <cell r="AK314">
            <v>0</v>
          </cell>
          <cell r="AL314">
            <v>-40</v>
          </cell>
          <cell r="AM314">
            <v>0</v>
          </cell>
          <cell r="AN314">
            <v>-1047.1519999999998</v>
          </cell>
          <cell r="AO314">
            <v>0</v>
          </cell>
          <cell r="AP314">
            <v>478049.196</v>
          </cell>
        </row>
        <row r="315">
          <cell r="A315" t="str">
            <v xml:space="preserve">334.00 0318         </v>
          </cell>
          <cell r="B315">
            <v>318</v>
          </cell>
          <cell r="C315" t="str">
            <v>ProdTrans</v>
          </cell>
          <cell r="D315" t="str">
            <v xml:space="preserve">334.00 0318         </v>
          </cell>
          <cell r="E315">
            <v>334</v>
          </cell>
          <cell r="F315" t="str">
            <v>Accessory Electric Equipment</v>
          </cell>
          <cell r="G315">
            <v>0</v>
          </cell>
          <cell r="H315">
            <v>543405.18000000005</v>
          </cell>
          <cell r="I315">
            <v>0</v>
          </cell>
          <cell r="J315">
            <v>-4923.79</v>
          </cell>
          <cell r="K315">
            <v>0</v>
          </cell>
          <cell r="L315">
            <v>538481.39</v>
          </cell>
          <cell r="M315">
            <v>0</v>
          </cell>
          <cell r="N315">
            <v>-5019.78</v>
          </cell>
          <cell r="O315">
            <v>0</v>
          </cell>
          <cell r="P315">
            <v>533461.61</v>
          </cell>
          <cell r="Q315">
            <v>0</v>
          </cell>
          <cell r="R315">
            <v>226055</v>
          </cell>
          <cell r="S315">
            <v>0</v>
          </cell>
          <cell r="T315">
            <v>2.6665776419354796</v>
          </cell>
          <cell r="U315">
            <v>0</v>
          </cell>
          <cell r="V315">
            <v>14425</v>
          </cell>
          <cell r="W315">
            <v>0</v>
          </cell>
          <cell r="X315">
            <v>-4923.79</v>
          </cell>
          <cell r="Y315">
            <v>0</v>
          </cell>
          <cell r="Z315">
            <v>-20</v>
          </cell>
          <cell r="AA315">
            <v>0</v>
          </cell>
          <cell r="AB315">
            <v>-984.75800000000004</v>
          </cell>
          <cell r="AC315">
            <v>0</v>
          </cell>
          <cell r="AD315">
            <v>234571.45199999999</v>
          </cell>
          <cell r="AE315">
            <v>0</v>
          </cell>
          <cell r="AF315">
            <v>2.6665776419354796</v>
          </cell>
          <cell r="AG315">
            <v>0</v>
          </cell>
          <cell r="AH315">
            <v>14292</v>
          </cell>
          <cell r="AI315">
            <v>0</v>
          </cell>
          <cell r="AJ315">
            <v>-5019.78</v>
          </cell>
          <cell r="AK315">
            <v>0</v>
          </cell>
          <cell r="AL315">
            <v>-20</v>
          </cell>
          <cell r="AM315">
            <v>0</v>
          </cell>
          <cell r="AN315">
            <v>-1003.9559999999999</v>
          </cell>
          <cell r="AO315">
            <v>0</v>
          </cell>
          <cell r="AP315">
            <v>242839.71599999999</v>
          </cell>
        </row>
        <row r="316">
          <cell r="A316" t="str">
            <v xml:space="preserve">335.00 0318         </v>
          </cell>
          <cell r="B316">
            <v>318</v>
          </cell>
          <cell r="C316" t="str">
            <v>ProdTrans</v>
          </cell>
          <cell r="D316" t="str">
            <v xml:space="preserve">335.00 0318         </v>
          </cell>
          <cell r="E316">
            <v>335</v>
          </cell>
          <cell r="F316" t="str">
            <v>Miscellaneous Power Plant Equipment</v>
          </cell>
          <cell r="G316">
            <v>0</v>
          </cell>
          <cell r="H316">
            <v>9601.69</v>
          </cell>
          <cell r="I316">
            <v>0</v>
          </cell>
          <cell r="J316">
            <v>-66.78</v>
          </cell>
          <cell r="K316">
            <v>0</v>
          </cell>
          <cell r="L316">
            <v>9534.91</v>
          </cell>
          <cell r="M316">
            <v>0</v>
          </cell>
          <cell r="N316">
            <v>-67.14</v>
          </cell>
          <cell r="O316">
            <v>0</v>
          </cell>
          <cell r="P316">
            <v>9467.77</v>
          </cell>
          <cell r="Q316">
            <v>0</v>
          </cell>
          <cell r="R316">
            <v>4918</v>
          </cell>
          <cell r="S316">
            <v>0</v>
          </cell>
          <cell r="T316">
            <v>2.5168759518215498</v>
          </cell>
          <cell r="U316">
            <v>0</v>
          </cell>
          <cell r="V316">
            <v>241</v>
          </cell>
          <cell r="W316">
            <v>0</v>
          </cell>
          <cell r="X316">
            <v>-66.78</v>
          </cell>
          <cell r="Y316">
            <v>0</v>
          </cell>
          <cell r="Z316">
            <v>-10</v>
          </cell>
          <cell r="AA316">
            <v>0</v>
          </cell>
          <cell r="AB316">
            <v>-6.6779999999999999</v>
          </cell>
          <cell r="AC316">
            <v>0</v>
          </cell>
          <cell r="AD316">
            <v>5085.5420000000004</v>
          </cell>
          <cell r="AE316">
            <v>0</v>
          </cell>
          <cell r="AF316">
            <v>2.5168759518215498</v>
          </cell>
          <cell r="AG316">
            <v>0</v>
          </cell>
          <cell r="AH316">
            <v>239</v>
          </cell>
          <cell r="AI316">
            <v>0</v>
          </cell>
          <cell r="AJ316">
            <v>-67.14</v>
          </cell>
          <cell r="AK316">
            <v>0</v>
          </cell>
          <cell r="AL316">
            <v>-10</v>
          </cell>
          <cell r="AM316">
            <v>0</v>
          </cell>
          <cell r="AN316">
            <v>-6.7139999999999995</v>
          </cell>
          <cell r="AO316">
            <v>0</v>
          </cell>
          <cell r="AP316">
            <v>5250.6880000000001</v>
          </cell>
        </row>
        <row r="317">
          <cell r="A317" t="str">
            <v xml:space="preserve">336.00 0318         </v>
          </cell>
          <cell r="B317">
            <v>318</v>
          </cell>
          <cell r="C317" t="str">
            <v>ProdTrans</v>
          </cell>
          <cell r="D317" t="str">
            <v xml:space="preserve">336.00 0318         </v>
          </cell>
          <cell r="E317">
            <v>336</v>
          </cell>
          <cell r="F317" t="str">
            <v>Roads, Railroads and Bridges</v>
          </cell>
          <cell r="G317">
            <v>0</v>
          </cell>
          <cell r="H317">
            <v>70754.91</v>
          </cell>
          <cell r="I317">
            <v>0</v>
          </cell>
          <cell r="J317">
            <v>-127.91</v>
          </cell>
          <cell r="K317">
            <v>0</v>
          </cell>
          <cell r="L317">
            <v>70627</v>
          </cell>
          <cell r="M317">
            <v>0</v>
          </cell>
          <cell r="N317">
            <v>-129.74</v>
          </cell>
          <cell r="O317">
            <v>0</v>
          </cell>
          <cell r="P317">
            <v>70497.259999999995</v>
          </cell>
          <cell r="Q317">
            <v>0</v>
          </cell>
          <cell r="R317">
            <v>7613</v>
          </cell>
          <cell r="S317">
            <v>0</v>
          </cell>
          <cell r="T317">
            <v>2.1213683783486301</v>
          </cell>
          <cell r="U317">
            <v>0</v>
          </cell>
          <cell r="V317">
            <v>1500</v>
          </cell>
          <cell r="W317">
            <v>0</v>
          </cell>
          <cell r="X317">
            <v>-127.91</v>
          </cell>
          <cell r="Y317">
            <v>0</v>
          </cell>
          <cell r="Z317">
            <v>-40</v>
          </cell>
          <cell r="AA317">
            <v>0</v>
          </cell>
          <cell r="AB317">
            <v>-51.163999999999994</v>
          </cell>
          <cell r="AC317">
            <v>0</v>
          </cell>
          <cell r="AD317">
            <v>8933.9259999999995</v>
          </cell>
          <cell r="AE317">
            <v>0</v>
          </cell>
          <cell r="AF317">
            <v>2.1213683783486301</v>
          </cell>
          <cell r="AG317">
            <v>0</v>
          </cell>
          <cell r="AH317">
            <v>1497</v>
          </cell>
          <cell r="AI317">
            <v>0</v>
          </cell>
          <cell r="AJ317">
            <v>-129.74</v>
          </cell>
          <cell r="AK317">
            <v>0</v>
          </cell>
          <cell r="AL317">
            <v>-40</v>
          </cell>
          <cell r="AM317">
            <v>0</v>
          </cell>
          <cell r="AN317">
            <v>-51.896000000000001</v>
          </cell>
          <cell r="AO317">
            <v>0</v>
          </cell>
          <cell r="AP317">
            <v>10249.289999999999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 t="str">
            <v>TOTAL PIONEER</v>
          </cell>
          <cell r="G318">
            <v>0</v>
          </cell>
          <cell r="H318">
            <v>10975904.24</v>
          </cell>
          <cell r="I318">
            <v>0</v>
          </cell>
          <cell r="J318">
            <v>-25978.78</v>
          </cell>
          <cell r="K318">
            <v>0</v>
          </cell>
          <cell r="L318">
            <v>10949925.460000001</v>
          </cell>
          <cell r="M318">
            <v>0</v>
          </cell>
          <cell r="N318">
            <v>-26572.899999999998</v>
          </cell>
          <cell r="O318">
            <v>0</v>
          </cell>
          <cell r="P318">
            <v>10923352.559999999</v>
          </cell>
          <cell r="Q318">
            <v>0</v>
          </cell>
          <cell r="R318">
            <v>4824744</v>
          </cell>
          <cell r="S318">
            <v>0</v>
          </cell>
          <cell r="T318">
            <v>0</v>
          </cell>
          <cell r="U318">
            <v>0</v>
          </cell>
          <cell r="V318">
            <v>268924</v>
          </cell>
          <cell r="W318">
            <v>0</v>
          </cell>
          <cell r="X318">
            <v>-25978.78</v>
          </cell>
          <cell r="Y318">
            <v>0</v>
          </cell>
          <cell r="Z318">
            <v>0</v>
          </cell>
          <cell r="AA318">
            <v>0</v>
          </cell>
          <cell r="AB318">
            <v>-9386.7200000000012</v>
          </cell>
          <cell r="AC318">
            <v>0</v>
          </cell>
          <cell r="AD318">
            <v>5058302.5</v>
          </cell>
          <cell r="AE318">
            <v>0</v>
          </cell>
          <cell r="AF318">
            <v>0</v>
          </cell>
          <cell r="AG318">
            <v>0</v>
          </cell>
          <cell r="AH318">
            <v>268273</v>
          </cell>
          <cell r="AI318">
            <v>0</v>
          </cell>
          <cell r="AJ318">
            <v>-26572.899999999998</v>
          </cell>
          <cell r="AK318">
            <v>0</v>
          </cell>
          <cell r="AL318">
            <v>0</v>
          </cell>
          <cell r="AM318">
            <v>0</v>
          </cell>
          <cell r="AN318">
            <v>-9605.0619999999999</v>
          </cell>
          <cell r="AO318">
            <v>0</v>
          </cell>
          <cell r="AP318">
            <v>5290397.5380000006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 t="str">
            <v>PROSPECT # 1, 2 AND 4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</row>
        <row r="321">
          <cell r="A321" t="str">
            <v xml:space="preserve">330.20 0319         </v>
          </cell>
          <cell r="B321">
            <v>319</v>
          </cell>
          <cell r="C321" t="str">
            <v>ProdTrans</v>
          </cell>
          <cell r="D321" t="str">
            <v xml:space="preserve">330.20 0319         </v>
          </cell>
          <cell r="E321">
            <v>330.2</v>
          </cell>
          <cell r="F321" t="str">
            <v>Land Rights</v>
          </cell>
          <cell r="G321">
            <v>0</v>
          </cell>
          <cell r="H321">
            <v>3711.84</v>
          </cell>
          <cell r="I321">
            <v>0</v>
          </cell>
          <cell r="J321">
            <v>0</v>
          </cell>
          <cell r="K321">
            <v>0</v>
          </cell>
          <cell r="L321">
            <v>3711.84</v>
          </cell>
          <cell r="M321">
            <v>0</v>
          </cell>
          <cell r="N321">
            <v>0</v>
          </cell>
          <cell r="O321">
            <v>0</v>
          </cell>
          <cell r="P321">
            <v>3711.84</v>
          </cell>
          <cell r="Q321">
            <v>0</v>
          </cell>
          <cell r="R321">
            <v>1659</v>
          </cell>
          <cell r="S321">
            <v>0</v>
          </cell>
          <cell r="T321">
            <v>2.0960789766407117</v>
          </cell>
          <cell r="U321">
            <v>0</v>
          </cell>
          <cell r="V321">
            <v>78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1737</v>
          </cell>
          <cell r="AE321">
            <v>0</v>
          </cell>
          <cell r="AF321">
            <v>2.0960789766407117</v>
          </cell>
          <cell r="AG321">
            <v>0</v>
          </cell>
          <cell r="AH321">
            <v>78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1815</v>
          </cell>
        </row>
        <row r="322">
          <cell r="A322" t="str">
            <v xml:space="preserve">330.40 0319         </v>
          </cell>
          <cell r="B322">
            <v>319</v>
          </cell>
          <cell r="C322" t="str">
            <v>ProdTrans</v>
          </cell>
          <cell r="D322" t="str">
            <v xml:space="preserve">330.40 0319         </v>
          </cell>
          <cell r="E322">
            <v>330.4</v>
          </cell>
          <cell r="F322" t="str">
            <v>Flood Rights</v>
          </cell>
          <cell r="G322">
            <v>0</v>
          </cell>
          <cell r="H322">
            <v>3166.96</v>
          </cell>
          <cell r="I322">
            <v>0</v>
          </cell>
          <cell r="J322">
            <v>0</v>
          </cell>
          <cell r="K322">
            <v>0</v>
          </cell>
          <cell r="L322">
            <v>3166.96</v>
          </cell>
          <cell r="M322">
            <v>0</v>
          </cell>
          <cell r="N322">
            <v>0</v>
          </cell>
          <cell r="O322">
            <v>0</v>
          </cell>
          <cell r="P322">
            <v>3166.96</v>
          </cell>
          <cell r="Q322">
            <v>0</v>
          </cell>
          <cell r="R322">
            <v>1988</v>
          </cell>
          <cell r="S322">
            <v>0</v>
          </cell>
          <cell r="T322">
            <v>1.7478635525632276</v>
          </cell>
          <cell r="U322">
            <v>0</v>
          </cell>
          <cell r="V322">
            <v>55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2043</v>
          </cell>
          <cell r="AE322">
            <v>0</v>
          </cell>
          <cell r="AF322">
            <v>1.7478635525632276</v>
          </cell>
          <cell r="AG322">
            <v>0</v>
          </cell>
          <cell r="AH322">
            <v>55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2098</v>
          </cell>
        </row>
        <row r="323">
          <cell r="A323" t="str">
            <v xml:space="preserve">331.00 0319         </v>
          </cell>
          <cell r="B323">
            <v>319</v>
          </cell>
          <cell r="C323" t="str">
            <v>ProdTrans</v>
          </cell>
          <cell r="D323" t="str">
            <v xml:space="preserve">331.00 0319         </v>
          </cell>
          <cell r="E323">
            <v>331</v>
          </cell>
          <cell r="F323" t="str">
            <v>Structures and Improvements</v>
          </cell>
          <cell r="G323">
            <v>0</v>
          </cell>
          <cell r="H323">
            <v>3310521.34</v>
          </cell>
          <cell r="I323">
            <v>0</v>
          </cell>
          <cell r="J323">
            <v>-8380.3099999999977</v>
          </cell>
          <cell r="K323">
            <v>0</v>
          </cell>
          <cell r="L323">
            <v>3302141.03</v>
          </cell>
          <cell r="M323">
            <v>0</v>
          </cell>
          <cell r="N323">
            <v>-8501.5000000000018</v>
          </cell>
          <cell r="O323">
            <v>0</v>
          </cell>
          <cell r="P323">
            <v>3293639.53</v>
          </cell>
          <cell r="Q323">
            <v>0</v>
          </cell>
          <cell r="R323">
            <v>1043997</v>
          </cell>
          <cell r="S323">
            <v>0</v>
          </cell>
          <cell r="T323">
            <v>2.4569130404844972</v>
          </cell>
          <cell r="U323">
            <v>0</v>
          </cell>
          <cell r="V323">
            <v>81234</v>
          </cell>
          <cell r="W323">
            <v>0</v>
          </cell>
          <cell r="X323">
            <v>-8380.3099999999977</v>
          </cell>
          <cell r="Y323">
            <v>0</v>
          </cell>
          <cell r="Z323">
            <v>-40</v>
          </cell>
          <cell r="AA323">
            <v>0</v>
          </cell>
          <cell r="AB323">
            <v>-3352.1239999999989</v>
          </cell>
          <cell r="AC323">
            <v>0</v>
          </cell>
          <cell r="AD323">
            <v>1113498.5659999999</v>
          </cell>
          <cell r="AE323">
            <v>0</v>
          </cell>
          <cell r="AF323">
            <v>2.4569130404844972</v>
          </cell>
          <cell r="AG323">
            <v>0</v>
          </cell>
          <cell r="AH323">
            <v>81026</v>
          </cell>
          <cell r="AI323">
            <v>0</v>
          </cell>
          <cell r="AJ323">
            <v>-8501.5000000000018</v>
          </cell>
          <cell r="AK323">
            <v>0</v>
          </cell>
          <cell r="AL323">
            <v>-40</v>
          </cell>
          <cell r="AM323">
            <v>0</v>
          </cell>
          <cell r="AN323">
            <v>-3400.6000000000004</v>
          </cell>
          <cell r="AO323">
            <v>0</v>
          </cell>
          <cell r="AP323">
            <v>1182622.4659999998</v>
          </cell>
        </row>
        <row r="324">
          <cell r="A324" t="str">
            <v xml:space="preserve">332.00 0319         </v>
          </cell>
          <cell r="B324">
            <v>319</v>
          </cell>
          <cell r="C324" t="str">
            <v>ProdTrans</v>
          </cell>
          <cell r="D324" t="str">
            <v xml:space="preserve">332.00 0319         </v>
          </cell>
          <cell r="E324">
            <v>332</v>
          </cell>
          <cell r="F324" t="str">
            <v>Reservoirs, Dams and Waterways</v>
          </cell>
          <cell r="G324">
            <v>0</v>
          </cell>
          <cell r="H324">
            <v>26162163.710000001</v>
          </cell>
          <cell r="I324">
            <v>0</v>
          </cell>
          <cell r="J324">
            <v>-34205.469999999994</v>
          </cell>
          <cell r="K324">
            <v>0</v>
          </cell>
          <cell r="L324">
            <v>26127958.240000002</v>
          </cell>
          <cell r="M324">
            <v>0</v>
          </cell>
          <cell r="N324">
            <v>-35054.78</v>
          </cell>
          <cell r="O324">
            <v>0</v>
          </cell>
          <cell r="P324">
            <v>26092903.460000001</v>
          </cell>
          <cell r="Q324">
            <v>0</v>
          </cell>
          <cell r="R324">
            <v>6116126</v>
          </cell>
          <cell r="S324">
            <v>0</v>
          </cell>
          <cell r="T324">
            <v>2.8777293805626458</v>
          </cell>
          <cell r="U324">
            <v>0</v>
          </cell>
          <cell r="V324">
            <v>752384</v>
          </cell>
          <cell r="W324">
            <v>0</v>
          </cell>
          <cell r="X324">
            <v>-34205.469999999994</v>
          </cell>
          <cell r="Y324">
            <v>0</v>
          </cell>
          <cell r="Z324">
            <v>-40</v>
          </cell>
          <cell r="AA324">
            <v>0</v>
          </cell>
          <cell r="AB324">
            <v>-13682.187999999998</v>
          </cell>
          <cell r="AC324">
            <v>0</v>
          </cell>
          <cell r="AD324">
            <v>6820622.3420000002</v>
          </cell>
          <cell r="AE324">
            <v>0</v>
          </cell>
          <cell r="AF324">
            <v>2.8777293805626458</v>
          </cell>
          <cell r="AG324">
            <v>0</v>
          </cell>
          <cell r="AH324">
            <v>751388</v>
          </cell>
          <cell r="AI324">
            <v>0</v>
          </cell>
          <cell r="AJ324">
            <v>-35054.78</v>
          </cell>
          <cell r="AK324">
            <v>0</v>
          </cell>
          <cell r="AL324">
            <v>-40</v>
          </cell>
          <cell r="AM324">
            <v>0</v>
          </cell>
          <cell r="AN324">
            <v>-14021.912</v>
          </cell>
          <cell r="AO324">
            <v>0</v>
          </cell>
          <cell r="AP324">
            <v>7522933.6500000004</v>
          </cell>
        </row>
        <row r="325">
          <cell r="A325" t="str">
            <v xml:space="preserve">333.00 0319         </v>
          </cell>
          <cell r="B325">
            <v>319</v>
          </cell>
          <cell r="C325" t="str">
            <v>ProdTrans</v>
          </cell>
          <cell r="D325" t="str">
            <v xml:space="preserve">333.00 0319         </v>
          </cell>
          <cell r="E325">
            <v>333</v>
          </cell>
          <cell r="F325" t="str">
            <v>Waterwheels, Turbines and Generators</v>
          </cell>
          <cell r="G325">
            <v>0</v>
          </cell>
          <cell r="H325">
            <v>3898861.56</v>
          </cell>
          <cell r="I325">
            <v>0</v>
          </cell>
          <cell r="J325">
            <v>-11654.239999999996</v>
          </cell>
          <cell r="K325">
            <v>0</v>
          </cell>
          <cell r="L325">
            <v>3887207.32</v>
          </cell>
          <cell r="M325">
            <v>0</v>
          </cell>
          <cell r="N325">
            <v>-11973.989999999998</v>
          </cell>
          <cell r="O325">
            <v>0</v>
          </cell>
          <cell r="P325">
            <v>3875233.3299999996</v>
          </cell>
          <cell r="Q325">
            <v>0</v>
          </cell>
          <cell r="R325">
            <v>916508</v>
          </cell>
          <cell r="S325">
            <v>0</v>
          </cell>
          <cell r="T325">
            <v>2.4463134205680439</v>
          </cell>
          <cell r="U325">
            <v>0</v>
          </cell>
          <cell r="V325">
            <v>95236</v>
          </cell>
          <cell r="W325">
            <v>0</v>
          </cell>
          <cell r="X325">
            <v>-11654.239999999996</v>
          </cell>
          <cell r="Y325">
            <v>0</v>
          </cell>
          <cell r="Z325">
            <v>-40</v>
          </cell>
          <cell r="AA325">
            <v>0</v>
          </cell>
          <cell r="AB325">
            <v>-4661.695999999999</v>
          </cell>
          <cell r="AC325">
            <v>0</v>
          </cell>
          <cell r="AD325">
            <v>995428.06400000001</v>
          </cell>
          <cell r="AE325">
            <v>0</v>
          </cell>
          <cell r="AF325">
            <v>2.4463134205680439</v>
          </cell>
          <cell r="AG325">
            <v>0</v>
          </cell>
          <cell r="AH325">
            <v>94947</v>
          </cell>
          <cell r="AI325">
            <v>0</v>
          </cell>
          <cell r="AJ325">
            <v>-11973.989999999998</v>
          </cell>
          <cell r="AK325">
            <v>0</v>
          </cell>
          <cell r="AL325">
            <v>-40</v>
          </cell>
          <cell r="AM325">
            <v>0</v>
          </cell>
          <cell r="AN325">
            <v>-4789.5959999999995</v>
          </cell>
          <cell r="AO325">
            <v>0</v>
          </cell>
          <cell r="AP325">
            <v>1073611.4780000001</v>
          </cell>
        </row>
        <row r="326">
          <cell r="A326" t="str">
            <v xml:space="preserve">334.00 0319         </v>
          </cell>
          <cell r="B326">
            <v>319</v>
          </cell>
          <cell r="C326" t="str">
            <v>ProdTrans</v>
          </cell>
          <cell r="D326" t="str">
            <v xml:space="preserve">334.00 0319         </v>
          </cell>
          <cell r="E326">
            <v>334</v>
          </cell>
          <cell r="F326" t="str">
            <v>Accessory Electric Equipment</v>
          </cell>
          <cell r="G326">
            <v>0</v>
          </cell>
          <cell r="H326">
            <v>2177999.46</v>
          </cell>
          <cell r="I326">
            <v>0</v>
          </cell>
          <cell r="J326">
            <v>-16466.739999999998</v>
          </cell>
          <cell r="K326">
            <v>0</v>
          </cell>
          <cell r="L326">
            <v>2161532.7199999997</v>
          </cell>
          <cell r="M326">
            <v>0</v>
          </cell>
          <cell r="N326">
            <v>-17141.849999999999</v>
          </cell>
          <cell r="O326">
            <v>0</v>
          </cell>
          <cell r="P326">
            <v>2144390.8699999996</v>
          </cell>
          <cell r="Q326">
            <v>0</v>
          </cell>
          <cell r="R326">
            <v>573906</v>
          </cell>
          <cell r="S326">
            <v>0</v>
          </cell>
          <cell r="T326">
            <v>2.9371080753471248</v>
          </cell>
          <cell r="U326">
            <v>0</v>
          </cell>
          <cell r="V326">
            <v>63728</v>
          </cell>
          <cell r="W326">
            <v>0</v>
          </cell>
          <cell r="X326">
            <v>-16466.739999999998</v>
          </cell>
          <cell r="Y326">
            <v>0</v>
          </cell>
          <cell r="Z326">
            <v>-20</v>
          </cell>
          <cell r="AA326">
            <v>0</v>
          </cell>
          <cell r="AB326">
            <v>-3293.3479999999995</v>
          </cell>
          <cell r="AC326">
            <v>0</v>
          </cell>
          <cell r="AD326">
            <v>617873.91200000001</v>
          </cell>
          <cell r="AE326">
            <v>0</v>
          </cell>
          <cell r="AF326">
            <v>2.9371080753471248</v>
          </cell>
          <cell r="AG326">
            <v>0</v>
          </cell>
          <cell r="AH326">
            <v>63235</v>
          </cell>
          <cell r="AI326">
            <v>0</v>
          </cell>
          <cell r="AJ326">
            <v>-17141.849999999999</v>
          </cell>
          <cell r="AK326">
            <v>0</v>
          </cell>
          <cell r="AL326">
            <v>-20</v>
          </cell>
          <cell r="AM326">
            <v>0</v>
          </cell>
          <cell r="AN326">
            <v>-3428.37</v>
          </cell>
          <cell r="AO326">
            <v>0</v>
          </cell>
          <cell r="AP326">
            <v>660538.69200000004</v>
          </cell>
        </row>
        <row r="327">
          <cell r="A327" t="str">
            <v xml:space="preserve">335.00 0319         </v>
          </cell>
          <cell r="B327">
            <v>319</v>
          </cell>
          <cell r="C327" t="str">
            <v>ProdTrans</v>
          </cell>
          <cell r="D327" t="str">
            <v xml:space="preserve">335.00 0319         </v>
          </cell>
          <cell r="E327">
            <v>335</v>
          </cell>
          <cell r="F327" t="str">
            <v>Miscellaneous Power Plant Equipment</v>
          </cell>
          <cell r="G327">
            <v>0</v>
          </cell>
          <cell r="H327">
            <v>19027.060000000001</v>
          </cell>
          <cell r="I327">
            <v>0</v>
          </cell>
          <cell r="J327">
            <v>-111.12</v>
          </cell>
          <cell r="K327">
            <v>0</v>
          </cell>
          <cell r="L327">
            <v>18915.940000000002</v>
          </cell>
          <cell r="M327">
            <v>0</v>
          </cell>
          <cell r="N327">
            <v>-111.85</v>
          </cell>
          <cell r="O327">
            <v>0</v>
          </cell>
          <cell r="P327">
            <v>18804.090000000004</v>
          </cell>
          <cell r="Q327">
            <v>0</v>
          </cell>
          <cell r="R327">
            <v>4930</v>
          </cell>
          <cell r="S327">
            <v>0</v>
          </cell>
          <cell r="T327">
            <v>3.3746786111314298</v>
          </cell>
          <cell r="U327">
            <v>0</v>
          </cell>
          <cell r="V327">
            <v>640</v>
          </cell>
          <cell r="W327">
            <v>0</v>
          </cell>
          <cell r="X327">
            <v>-111.12</v>
          </cell>
          <cell r="Y327">
            <v>0</v>
          </cell>
          <cell r="Z327">
            <v>-10</v>
          </cell>
          <cell r="AA327">
            <v>0</v>
          </cell>
          <cell r="AB327">
            <v>-11.112</v>
          </cell>
          <cell r="AC327">
            <v>0</v>
          </cell>
          <cell r="AD327">
            <v>5447.768</v>
          </cell>
          <cell r="AE327">
            <v>0</v>
          </cell>
          <cell r="AF327">
            <v>3.3746786111314298</v>
          </cell>
          <cell r="AG327">
            <v>0</v>
          </cell>
          <cell r="AH327">
            <v>636</v>
          </cell>
          <cell r="AI327">
            <v>0</v>
          </cell>
          <cell r="AJ327">
            <v>-111.85</v>
          </cell>
          <cell r="AK327">
            <v>0</v>
          </cell>
          <cell r="AL327">
            <v>-10</v>
          </cell>
          <cell r="AM327">
            <v>0</v>
          </cell>
          <cell r="AN327">
            <v>-11.185</v>
          </cell>
          <cell r="AO327">
            <v>0</v>
          </cell>
          <cell r="AP327">
            <v>5960.7329999999993</v>
          </cell>
        </row>
        <row r="328">
          <cell r="A328" t="str">
            <v xml:space="preserve">336.00 0319         </v>
          </cell>
          <cell r="B328">
            <v>319</v>
          </cell>
          <cell r="C328" t="str">
            <v>ProdTrans</v>
          </cell>
          <cell r="D328" t="str">
            <v xml:space="preserve">336.00 0319         </v>
          </cell>
          <cell r="E328">
            <v>336</v>
          </cell>
          <cell r="F328" t="str">
            <v>Roads, Railroads and Bridges</v>
          </cell>
          <cell r="G328">
            <v>0</v>
          </cell>
          <cell r="H328">
            <v>292057.63</v>
          </cell>
          <cell r="I328">
            <v>0</v>
          </cell>
          <cell r="J328">
            <v>-679.28000000000009</v>
          </cell>
          <cell r="K328">
            <v>0</v>
          </cell>
          <cell r="L328">
            <v>291378.34999999998</v>
          </cell>
          <cell r="M328">
            <v>0</v>
          </cell>
          <cell r="N328">
            <v>-689.53</v>
          </cell>
          <cell r="O328">
            <v>0</v>
          </cell>
          <cell r="P328">
            <v>290688.81999999995</v>
          </cell>
          <cell r="Q328">
            <v>0</v>
          </cell>
          <cell r="R328">
            <v>87318</v>
          </cell>
          <cell r="S328">
            <v>0</v>
          </cell>
          <cell r="T328">
            <v>2.3404806137303198</v>
          </cell>
          <cell r="U328">
            <v>0</v>
          </cell>
          <cell r="V328">
            <v>6828</v>
          </cell>
          <cell r="W328">
            <v>0</v>
          </cell>
          <cell r="X328">
            <v>-679.28000000000009</v>
          </cell>
          <cell r="Y328">
            <v>0</v>
          </cell>
          <cell r="Z328">
            <v>-40</v>
          </cell>
          <cell r="AA328">
            <v>0</v>
          </cell>
          <cell r="AB328">
            <v>-271.71200000000005</v>
          </cell>
          <cell r="AC328">
            <v>0</v>
          </cell>
          <cell r="AD328">
            <v>93195.008000000002</v>
          </cell>
          <cell r="AE328">
            <v>0</v>
          </cell>
          <cell r="AF328">
            <v>2.3404806137303198</v>
          </cell>
          <cell r="AG328">
            <v>0</v>
          </cell>
          <cell r="AH328">
            <v>6812</v>
          </cell>
          <cell r="AI328">
            <v>0</v>
          </cell>
          <cell r="AJ328">
            <v>-689.53</v>
          </cell>
          <cell r="AK328">
            <v>0</v>
          </cell>
          <cell r="AL328">
            <v>-40</v>
          </cell>
          <cell r="AM328">
            <v>0</v>
          </cell>
          <cell r="AN328">
            <v>-275.81199999999995</v>
          </cell>
          <cell r="AO328">
            <v>0</v>
          </cell>
          <cell r="AP328">
            <v>99041.665999999997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 t="str">
            <v>TOTAL PROSPECT # 1, 2 AND 4</v>
          </cell>
          <cell r="G329">
            <v>0</v>
          </cell>
          <cell r="H329">
            <v>35867509.560000002</v>
          </cell>
          <cell r="I329">
            <v>0</v>
          </cell>
          <cell r="J329">
            <v>-71497.159999999974</v>
          </cell>
          <cell r="K329">
            <v>0</v>
          </cell>
          <cell r="L329">
            <v>35796012.399999999</v>
          </cell>
          <cell r="M329">
            <v>0</v>
          </cell>
          <cell r="N329">
            <v>-73473.5</v>
          </cell>
          <cell r="O329">
            <v>0</v>
          </cell>
          <cell r="P329">
            <v>35722538.899999999</v>
          </cell>
          <cell r="Q329">
            <v>0</v>
          </cell>
          <cell r="R329">
            <v>8746432</v>
          </cell>
          <cell r="S329">
            <v>0</v>
          </cell>
          <cell r="T329">
            <v>0</v>
          </cell>
          <cell r="U329">
            <v>0</v>
          </cell>
          <cell r="V329">
            <v>1000183</v>
          </cell>
          <cell r="W329">
            <v>0</v>
          </cell>
          <cell r="X329">
            <v>-71497.159999999974</v>
          </cell>
          <cell r="Y329">
            <v>0</v>
          </cell>
          <cell r="Z329">
            <v>0</v>
          </cell>
          <cell r="AA329">
            <v>0</v>
          </cell>
          <cell r="AB329">
            <v>-25272.179999999997</v>
          </cell>
          <cell r="AC329">
            <v>0</v>
          </cell>
          <cell r="AD329">
            <v>9649845.6599999983</v>
          </cell>
          <cell r="AE329">
            <v>0</v>
          </cell>
          <cell r="AF329">
            <v>0</v>
          </cell>
          <cell r="AG329">
            <v>0</v>
          </cell>
          <cell r="AH329">
            <v>998177</v>
          </cell>
          <cell r="AI329">
            <v>0</v>
          </cell>
          <cell r="AJ329">
            <v>-73473.5</v>
          </cell>
          <cell r="AK329">
            <v>0</v>
          </cell>
          <cell r="AL329">
            <v>0</v>
          </cell>
          <cell r="AM329">
            <v>0</v>
          </cell>
          <cell r="AN329">
            <v>-25927.475000000002</v>
          </cell>
          <cell r="AO329">
            <v>0</v>
          </cell>
          <cell r="AP329">
            <v>10548621.684999999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 t="str">
            <v>PROSPECT #3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</row>
        <row r="332">
          <cell r="A332" t="str">
            <v xml:space="preserve">331.00 0320         </v>
          </cell>
          <cell r="B332">
            <v>320</v>
          </cell>
          <cell r="C332" t="str">
            <v>ProdTrans</v>
          </cell>
          <cell r="D332" t="str">
            <v xml:space="preserve">331.00 0320         </v>
          </cell>
          <cell r="E332">
            <v>331</v>
          </cell>
          <cell r="F332" t="str">
            <v>Structures and Improvements</v>
          </cell>
          <cell r="G332">
            <v>0</v>
          </cell>
          <cell r="H332">
            <v>333844.78000000003</v>
          </cell>
          <cell r="I332">
            <v>0</v>
          </cell>
          <cell r="J332">
            <v>-915.82</v>
          </cell>
          <cell r="K332">
            <v>0</v>
          </cell>
          <cell r="L332">
            <v>332928.96000000002</v>
          </cell>
          <cell r="M332">
            <v>0</v>
          </cell>
          <cell r="N332">
            <v>-929.54</v>
          </cell>
          <cell r="O332">
            <v>0</v>
          </cell>
          <cell r="P332">
            <v>331999.42000000004</v>
          </cell>
          <cell r="Q332">
            <v>0</v>
          </cell>
          <cell r="R332">
            <v>219953</v>
          </cell>
          <cell r="S332">
            <v>0</v>
          </cell>
          <cell r="T332">
            <v>3.6873975888980608</v>
          </cell>
          <cell r="U332">
            <v>0</v>
          </cell>
          <cell r="V332">
            <v>12293</v>
          </cell>
          <cell r="W332">
            <v>0</v>
          </cell>
          <cell r="X332">
            <v>-915.82</v>
          </cell>
          <cell r="Y332">
            <v>0</v>
          </cell>
          <cell r="Z332">
            <v>-40</v>
          </cell>
          <cell r="AA332">
            <v>0</v>
          </cell>
          <cell r="AB332">
            <v>-366.32800000000003</v>
          </cell>
          <cell r="AC332">
            <v>0</v>
          </cell>
          <cell r="AD332">
            <v>230963.85199999998</v>
          </cell>
          <cell r="AE332">
            <v>0</v>
          </cell>
          <cell r="AF332">
            <v>3.6873975888980608</v>
          </cell>
          <cell r="AG332">
            <v>0</v>
          </cell>
          <cell r="AH332">
            <v>12259</v>
          </cell>
          <cell r="AI332">
            <v>0</v>
          </cell>
          <cell r="AJ332">
            <v>-929.54</v>
          </cell>
          <cell r="AK332">
            <v>0</v>
          </cell>
          <cell r="AL332">
            <v>-40</v>
          </cell>
          <cell r="AM332">
            <v>0</v>
          </cell>
          <cell r="AN332">
            <v>-371.81599999999997</v>
          </cell>
          <cell r="AO332">
            <v>0</v>
          </cell>
          <cell r="AP332">
            <v>241921.49599999998</v>
          </cell>
        </row>
        <row r="333">
          <cell r="A333" t="str">
            <v xml:space="preserve">332.00 0320         </v>
          </cell>
          <cell r="B333">
            <v>320</v>
          </cell>
          <cell r="C333" t="str">
            <v>ProdTrans</v>
          </cell>
          <cell r="D333" t="str">
            <v xml:space="preserve">332.00 0320         </v>
          </cell>
          <cell r="E333">
            <v>332</v>
          </cell>
          <cell r="F333" t="str">
            <v>Reservoirs, Dams and Waterways</v>
          </cell>
          <cell r="G333">
            <v>0</v>
          </cell>
          <cell r="H333">
            <v>4227698.95</v>
          </cell>
          <cell r="I333">
            <v>0</v>
          </cell>
          <cell r="J333">
            <v>-8432.2999999999993</v>
          </cell>
          <cell r="K333">
            <v>0</v>
          </cell>
          <cell r="L333">
            <v>4219266.6500000004</v>
          </cell>
          <cell r="M333">
            <v>0</v>
          </cell>
          <cell r="N333">
            <v>-8621.7000000000007</v>
          </cell>
          <cell r="O333">
            <v>0</v>
          </cell>
          <cell r="P333">
            <v>4210644.95</v>
          </cell>
          <cell r="Q333">
            <v>0</v>
          </cell>
          <cell r="R333">
            <v>3012197</v>
          </cell>
          <cell r="S333">
            <v>0</v>
          </cell>
          <cell r="T333">
            <v>4.1672952092700637</v>
          </cell>
          <cell r="U333">
            <v>0</v>
          </cell>
          <cell r="V333">
            <v>176005</v>
          </cell>
          <cell r="W333">
            <v>0</v>
          </cell>
          <cell r="X333">
            <v>-8432.2999999999993</v>
          </cell>
          <cell r="Y333">
            <v>0</v>
          </cell>
          <cell r="Z333">
            <v>-40</v>
          </cell>
          <cell r="AA333">
            <v>0</v>
          </cell>
          <cell r="AB333">
            <v>-3372.92</v>
          </cell>
          <cell r="AC333">
            <v>0</v>
          </cell>
          <cell r="AD333">
            <v>3176396.7800000003</v>
          </cell>
          <cell r="AE333">
            <v>0</v>
          </cell>
          <cell r="AF333">
            <v>4.1672952092700637</v>
          </cell>
          <cell r="AG333">
            <v>0</v>
          </cell>
          <cell r="AH333">
            <v>175650</v>
          </cell>
          <cell r="AI333">
            <v>0</v>
          </cell>
          <cell r="AJ333">
            <v>-8621.7000000000007</v>
          </cell>
          <cell r="AK333">
            <v>0</v>
          </cell>
          <cell r="AL333">
            <v>-40</v>
          </cell>
          <cell r="AM333">
            <v>0</v>
          </cell>
          <cell r="AN333">
            <v>-3448.68</v>
          </cell>
          <cell r="AO333">
            <v>0</v>
          </cell>
          <cell r="AP333">
            <v>3339976.4</v>
          </cell>
        </row>
        <row r="334">
          <cell r="A334" t="str">
            <v xml:space="preserve">333.00 0320         </v>
          </cell>
          <cell r="B334">
            <v>320</v>
          </cell>
          <cell r="C334" t="str">
            <v>ProdTrans</v>
          </cell>
          <cell r="D334" t="str">
            <v xml:space="preserve">333.00 0320         </v>
          </cell>
          <cell r="E334">
            <v>333</v>
          </cell>
          <cell r="F334" t="str">
            <v>Waterwheels, Turbines and Generators</v>
          </cell>
          <cell r="G334">
            <v>0</v>
          </cell>
          <cell r="H334">
            <v>1808818.99</v>
          </cell>
          <cell r="I334">
            <v>0</v>
          </cell>
          <cell r="J334">
            <v>-4789.8100000000004</v>
          </cell>
          <cell r="K334">
            <v>0</v>
          </cell>
          <cell r="L334">
            <v>1804029.18</v>
          </cell>
          <cell r="M334">
            <v>0</v>
          </cell>
          <cell r="N334">
            <v>-5016.3700000000008</v>
          </cell>
          <cell r="O334">
            <v>0</v>
          </cell>
          <cell r="P334">
            <v>1799012.8099999998</v>
          </cell>
          <cell r="Q334">
            <v>0</v>
          </cell>
          <cell r="R334">
            <v>1207312</v>
          </cell>
          <cell r="S334">
            <v>0</v>
          </cell>
          <cell r="T334">
            <v>5.0006939149485348</v>
          </cell>
          <cell r="U334">
            <v>0</v>
          </cell>
          <cell r="V334">
            <v>90334</v>
          </cell>
          <cell r="W334">
            <v>0</v>
          </cell>
          <cell r="X334">
            <v>-4789.8100000000004</v>
          </cell>
          <cell r="Y334">
            <v>0</v>
          </cell>
          <cell r="Z334">
            <v>-40</v>
          </cell>
          <cell r="AA334">
            <v>0</v>
          </cell>
          <cell r="AB334">
            <v>-1915.9240000000002</v>
          </cell>
          <cell r="AC334">
            <v>0</v>
          </cell>
          <cell r="AD334">
            <v>1290940.2659999998</v>
          </cell>
          <cell r="AE334">
            <v>0</v>
          </cell>
          <cell r="AF334">
            <v>5.0006939149485348</v>
          </cell>
          <cell r="AG334">
            <v>0</v>
          </cell>
          <cell r="AH334">
            <v>90089</v>
          </cell>
          <cell r="AI334">
            <v>0</v>
          </cell>
          <cell r="AJ334">
            <v>-5016.3700000000008</v>
          </cell>
          <cell r="AK334">
            <v>0</v>
          </cell>
          <cell r="AL334">
            <v>-40</v>
          </cell>
          <cell r="AM334">
            <v>0</v>
          </cell>
          <cell r="AN334">
            <v>-2006.5480000000005</v>
          </cell>
          <cell r="AO334">
            <v>0</v>
          </cell>
          <cell r="AP334">
            <v>1374006.3479999998</v>
          </cell>
        </row>
        <row r="335">
          <cell r="A335" t="str">
            <v xml:space="preserve">334.00 0320         </v>
          </cell>
          <cell r="B335">
            <v>320</v>
          </cell>
          <cell r="C335" t="str">
            <v>ProdTrans</v>
          </cell>
          <cell r="D335" t="str">
            <v xml:space="preserve">334.00 0320         </v>
          </cell>
          <cell r="E335">
            <v>334</v>
          </cell>
          <cell r="F335" t="str">
            <v>Accessory Electric Equipment</v>
          </cell>
          <cell r="G335">
            <v>0</v>
          </cell>
          <cell r="H335">
            <v>477082.18</v>
          </cell>
          <cell r="I335">
            <v>0</v>
          </cell>
          <cell r="J335">
            <v>-4276.26</v>
          </cell>
          <cell r="K335">
            <v>0</v>
          </cell>
          <cell r="L335">
            <v>472805.92</v>
          </cell>
          <cell r="M335">
            <v>0</v>
          </cell>
          <cell r="N335">
            <v>-4342.25</v>
          </cell>
          <cell r="O335">
            <v>0</v>
          </cell>
          <cell r="P335">
            <v>468463.67</v>
          </cell>
          <cell r="Q335">
            <v>0</v>
          </cell>
          <cell r="R335">
            <v>315765</v>
          </cell>
          <cell r="S335">
            <v>0</v>
          </cell>
          <cell r="T335">
            <v>5.0352227957525528</v>
          </cell>
          <cell r="U335">
            <v>0</v>
          </cell>
          <cell r="V335">
            <v>23914</v>
          </cell>
          <cell r="W335">
            <v>0</v>
          </cell>
          <cell r="X335">
            <v>-4276.26</v>
          </cell>
          <cell r="Y335">
            <v>0</v>
          </cell>
          <cell r="Z335">
            <v>-20</v>
          </cell>
          <cell r="AA335">
            <v>0</v>
          </cell>
          <cell r="AB335">
            <v>-855.25200000000007</v>
          </cell>
          <cell r="AC335">
            <v>0</v>
          </cell>
          <cell r="AD335">
            <v>334547.48800000001</v>
          </cell>
          <cell r="AE335">
            <v>0</v>
          </cell>
          <cell r="AF335">
            <v>5.0352227957525528</v>
          </cell>
          <cell r="AG335">
            <v>0</v>
          </cell>
          <cell r="AH335">
            <v>23698</v>
          </cell>
          <cell r="AI335">
            <v>0</v>
          </cell>
          <cell r="AJ335">
            <v>-4342.25</v>
          </cell>
          <cell r="AK335">
            <v>0</v>
          </cell>
          <cell r="AL335">
            <v>-20</v>
          </cell>
          <cell r="AM335">
            <v>0</v>
          </cell>
          <cell r="AN335">
            <v>-868.45</v>
          </cell>
          <cell r="AO335">
            <v>0</v>
          </cell>
          <cell r="AP335">
            <v>353034.788</v>
          </cell>
        </row>
        <row r="336">
          <cell r="A336" t="str">
            <v xml:space="preserve">335.00 0320         </v>
          </cell>
          <cell r="B336">
            <v>320</v>
          </cell>
          <cell r="C336" t="str">
            <v>ProdTrans</v>
          </cell>
          <cell r="D336" t="str">
            <v xml:space="preserve">335.00 0320         </v>
          </cell>
          <cell r="E336">
            <v>335</v>
          </cell>
          <cell r="F336" t="str">
            <v>Miscellaneous Power Plant Equipment</v>
          </cell>
          <cell r="G336">
            <v>0</v>
          </cell>
          <cell r="H336">
            <v>71749.509999999995</v>
          </cell>
          <cell r="I336">
            <v>0</v>
          </cell>
          <cell r="J336">
            <v>-497.6</v>
          </cell>
          <cell r="K336">
            <v>0</v>
          </cell>
          <cell r="L336">
            <v>71251.909999999989</v>
          </cell>
          <cell r="M336">
            <v>0</v>
          </cell>
          <cell r="N336">
            <v>-499.94999999999993</v>
          </cell>
          <cell r="O336">
            <v>0</v>
          </cell>
          <cell r="P336">
            <v>70751.959999999992</v>
          </cell>
          <cell r="Q336">
            <v>0</v>
          </cell>
          <cell r="R336">
            <v>50472</v>
          </cell>
          <cell r="S336">
            <v>0</v>
          </cell>
          <cell r="T336">
            <v>4.6891780102507932</v>
          </cell>
          <cell r="U336">
            <v>0</v>
          </cell>
          <cell r="V336">
            <v>3353</v>
          </cell>
          <cell r="W336">
            <v>0</v>
          </cell>
          <cell r="X336">
            <v>-497.6</v>
          </cell>
          <cell r="Y336">
            <v>0</v>
          </cell>
          <cell r="Z336">
            <v>-10</v>
          </cell>
          <cell r="AA336">
            <v>0</v>
          </cell>
          <cell r="AB336">
            <v>-49.76</v>
          </cell>
          <cell r="AC336">
            <v>0</v>
          </cell>
          <cell r="AD336">
            <v>53277.64</v>
          </cell>
          <cell r="AE336">
            <v>0</v>
          </cell>
          <cell r="AF336">
            <v>4.6891780102507932</v>
          </cell>
          <cell r="AG336">
            <v>0</v>
          </cell>
          <cell r="AH336">
            <v>3329</v>
          </cell>
          <cell r="AI336">
            <v>0</v>
          </cell>
          <cell r="AJ336">
            <v>-499.94999999999993</v>
          </cell>
          <cell r="AK336">
            <v>0</v>
          </cell>
          <cell r="AL336">
            <v>-10</v>
          </cell>
          <cell r="AM336">
            <v>0</v>
          </cell>
          <cell r="AN336">
            <v>-49.99499999999999</v>
          </cell>
          <cell r="AO336">
            <v>0</v>
          </cell>
          <cell r="AP336">
            <v>56056.695</v>
          </cell>
        </row>
        <row r="337">
          <cell r="A337" t="str">
            <v xml:space="preserve">336.00 0320         </v>
          </cell>
          <cell r="B337">
            <v>320</v>
          </cell>
          <cell r="C337" t="str">
            <v>ProdTrans</v>
          </cell>
          <cell r="D337" t="str">
            <v xml:space="preserve">336.00 0320         </v>
          </cell>
          <cell r="E337">
            <v>336</v>
          </cell>
          <cell r="F337" t="str">
            <v>Roads, Railroads and Bridges</v>
          </cell>
          <cell r="G337">
            <v>0</v>
          </cell>
          <cell r="H337">
            <v>59360.36</v>
          </cell>
          <cell r="I337">
            <v>0</v>
          </cell>
          <cell r="J337">
            <v>-215.70999999999998</v>
          </cell>
          <cell r="K337">
            <v>0</v>
          </cell>
          <cell r="L337">
            <v>59144.65</v>
          </cell>
          <cell r="M337">
            <v>0</v>
          </cell>
          <cell r="N337">
            <v>-218.82999999999998</v>
          </cell>
          <cell r="O337">
            <v>0</v>
          </cell>
          <cell r="P337">
            <v>58925.82</v>
          </cell>
          <cell r="Q337">
            <v>0</v>
          </cell>
          <cell r="R337">
            <v>46897</v>
          </cell>
          <cell r="S337">
            <v>0</v>
          </cell>
          <cell r="T337">
            <v>3.068823713707761</v>
          </cell>
          <cell r="U337">
            <v>0</v>
          </cell>
          <cell r="V337">
            <v>1818</v>
          </cell>
          <cell r="W337">
            <v>0</v>
          </cell>
          <cell r="X337">
            <v>-215.70999999999998</v>
          </cell>
          <cell r="Y337">
            <v>0</v>
          </cell>
          <cell r="Z337">
            <v>-40</v>
          </cell>
          <cell r="AA337">
            <v>0</v>
          </cell>
          <cell r="AB337">
            <v>-86.283999999999992</v>
          </cell>
          <cell r="AC337">
            <v>0</v>
          </cell>
          <cell r="AD337">
            <v>48413.006000000001</v>
          </cell>
          <cell r="AE337">
            <v>0</v>
          </cell>
          <cell r="AF337">
            <v>3.068823713707761</v>
          </cell>
          <cell r="AG337">
            <v>0</v>
          </cell>
          <cell r="AH337">
            <v>1812</v>
          </cell>
          <cell r="AI337">
            <v>0</v>
          </cell>
          <cell r="AJ337">
            <v>-218.82999999999998</v>
          </cell>
          <cell r="AK337">
            <v>0</v>
          </cell>
          <cell r="AL337">
            <v>-40</v>
          </cell>
          <cell r="AM337">
            <v>0</v>
          </cell>
          <cell r="AN337">
            <v>-87.531999999999982</v>
          </cell>
          <cell r="AO337">
            <v>0</v>
          </cell>
          <cell r="AP337">
            <v>49918.644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 t="str">
            <v>TOTAL PROSPECT #3</v>
          </cell>
          <cell r="G338">
            <v>0</v>
          </cell>
          <cell r="H338">
            <v>6978554.7700000005</v>
          </cell>
          <cell r="I338">
            <v>0</v>
          </cell>
          <cell r="J338">
            <v>-19127.5</v>
          </cell>
          <cell r="K338">
            <v>0</v>
          </cell>
          <cell r="L338">
            <v>6959427.2700000005</v>
          </cell>
          <cell r="M338">
            <v>0</v>
          </cell>
          <cell r="N338">
            <v>-19628.640000000003</v>
          </cell>
          <cell r="O338">
            <v>0</v>
          </cell>
          <cell r="P338">
            <v>6939798.6299999999</v>
          </cell>
          <cell r="Q338">
            <v>0</v>
          </cell>
          <cell r="R338">
            <v>4852596</v>
          </cell>
          <cell r="S338">
            <v>0</v>
          </cell>
          <cell r="T338">
            <v>0</v>
          </cell>
          <cell r="U338">
            <v>0</v>
          </cell>
          <cell r="V338">
            <v>307717</v>
          </cell>
          <cell r="W338">
            <v>0</v>
          </cell>
          <cell r="X338">
            <v>-19127.5</v>
          </cell>
          <cell r="Y338">
            <v>0</v>
          </cell>
          <cell r="Z338">
            <v>0</v>
          </cell>
          <cell r="AA338">
            <v>0</v>
          </cell>
          <cell r="AB338">
            <v>-6646.4680000000008</v>
          </cell>
          <cell r="AC338">
            <v>0</v>
          </cell>
          <cell r="AD338">
            <v>5134539.0319999997</v>
          </cell>
          <cell r="AE338">
            <v>0</v>
          </cell>
          <cell r="AF338">
            <v>0</v>
          </cell>
          <cell r="AG338">
            <v>0</v>
          </cell>
          <cell r="AH338">
            <v>306837</v>
          </cell>
          <cell r="AI338">
            <v>0</v>
          </cell>
          <cell r="AJ338">
            <v>-19628.640000000003</v>
          </cell>
          <cell r="AK338">
            <v>0</v>
          </cell>
          <cell r="AL338">
            <v>0</v>
          </cell>
          <cell r="AM338">
            <v>0</v>
          </cell>
          <cell r="AN338">
            <v>-6833.0209999999997</v>
          </cell>
          <cell r="AO338">
            <v>0</v>
          </cell>
          <cell r="AP338">
            <v>5414914.3709999993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 t="str">
            <v>SANTA CLARA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</row>
        <row r="341">
          <cell r="A341" t="str">
            <v xml:space="preserve">331.00 0321         </v>
          </cell>
          <cell r="B341">
            <v>321</v>
          </cell>
          <cell r="C341" t="str">
            <v>ProdTrans</v>
          </cell>
          <cell r="D341" t="str">
            <v xml:space="preserve">331.00 0321         </v>
          </cell>
          <cell r="E341">
            <v>331</v>
          </cell>
          <cell r="F341" t="str">
            <v>Structures and Improvements</v>
          </cell>
          <cell r="G341">
            <v>0</v>
          </cell>
          <cell r="H341">
            <v>179622.92</v>
          </cell>
          <cell r="I341">
            <v>0</v>
          </cell>
          <cell r="J341">
            <v>-496.43999999999994</v>
          </cell>
          <cell r="K341">
            <v>0</v>
          </cell>
          <cell r="L341">
            <v>179126.48</v>
          </cell>
          <cell r="M341">
            <v>0</v>
          </cell>
          <cell r="N341">
            <v>-503.50999999999993</v>
          </cell>
          <cell r="O341">
            <v>0</v>
          </cell>
          <cell r="P341">
            <v>178622.97</v>
          </cell>
          <cell r="Q341">
            <v>0</v>
          </cell>
          <cell r="R341">
            <v>107595</v>
          </cell>
          <cell r="S341">
            <v>0</v>
          </cell>
          <cell r="T341">
            <v>3.2366747397230333</v>
          </cell>
          <cell r="U341">
            <v>0</v>
          </cell>
          <cell r="V341">
            <v>5806</v>
          </cell>
          <cell r="W341">
            <v>0</v>
          </cell>
          <cell r="X341">
            <v>-496.43999999999994</v>
          </cell>
          <cell r="Y341">
            <v>0</v>
          </cell>
          <cell r="Z341">
            <v>-40</v>
          </cell>
          <cell r="AA341">
            <v>0</v>
          </cell>
          <cell r="AB341">
            <v>-198.57599999999999</v>
          </cell>
          <cell r="AC341">
            <v>0</v>
          </cell>
          <cell r="AD341">
            <v>112705.984</v>
          </cell>
          <cell r="AE341">
            <v>0</v>
          </cell>
          <cell r="AF341">
            <v>3.2366747397230333</v>
          </cell>
          <cell r="AG341">
            <v>0</v>
          </cell>
          <cell r="AH341">
            <v>5790</v>
          </cell>
          <cell r="AI341">
            <v>0</v>
          </cell>
          <cell r="AJ341">
            <v>-503.50999999999993</v>
          </cell>
          <cell r="AK341">
            <v>0</v>
          </cell>
          <cell r="AL341">
            <v>-40</v>
          </cell>
          <cell r="AM341">
            <v>0</v>
          </cell>
          <cell r="AN341">
            <v>-201.40399999999997</v>
          </cell>
          <cell r="AO341">
            <v>0</v>
          </cell>
          <cell r="AP341">
            <v>117791.07</v>
          </cell>
        </row>
        <row r="342">
          <cell r="A342" t="str">
            <v xml:space="preserve">332.00 0321         </v>
          </cell>
          <cell r="B342">
            <v>321</v>
          </cell>
          <cell r="C342" t="str">
            <v>ProdTrans</v>
          </cell>
          <cell r="D342" t="str">
            <v xml:space="preserve">332.00 0321         </v>
          </cell>
          <cell r="E342">
            <v>332</v>
          </cell>
          <cell r="F342" t="str">
            <v>Reservoirs, Dams and Waterways</v>
          </cell>
          <cell r="G342">
            <v>0</v>
          </cell>
          <cell r="H342">
            <v>1139630.56</v>
          </cell>
          <cell r="I342">
            <v>0</v>
          </cell>
          <cell r="J342">
            <v>-2897.5699999999993</v>
          </cell>
          <cell r="K342">
            <v>0</v>
          </cell>
          <cell r="L342">
            <v>1136732.99</v>
          </cell>
          <cell r="M342">
            <v>0</v>
          </cell>
          <cell r="N342">
            <v>-2958.56</v>
          </cell>
          <cell r="O342">
            <v>0</v>
          </cell>
          <cell r="P342">
            <v>1133774.43</v>
          </cell>
          <cell r="Q342">
            <v>0</v>
          </cell>
          <cell r="R342">
            <v>693752</v>
          </cell>
          <cell r="S342">
            <v>0</v>
          </cell>
          <cell r="T342">
            <v>3.1537986664156676</v>
          </cell>
          <cell r="U342">
            <v>0</v>
          </cell>
          <cell r="V342">
            <v>35896</v>
          </cell>
          <cell r="W342">
            <v>0</v>
          </cell>
          <cell r="X342">
            <v>-2897.5699999999993</v>
          </cell>
          <cell r="Y342">
            <v>0</v>
          </cell>
          <cell r="Z342">
            <v>-40</v>
          </cell>
          <cell r="AA342">
            <v>0</v>
          </cell>
          <cell r="AB342">
            <v>-1159.0279999999998</v>
          </cell>
          <cell r="AC342">
            <v>0</v>
          </cell>
          <cell r="AD342">
            <v>725591.402</v>
          </cell>
          <cell r="AE342">
            <v>0</v>
          </cell>
          <cell r="AF342">
            <v>3.1537986664156676</v>
          </cell>
          <cell r="AG342">
            <v>0</v>
          </cell>
          <cell r="AH342">
            <v>35804</v>
          </cell>
          <cell r="AI342">
            <v>0</v>
          </cell>
          <cell r="AJ342">
            <v>-2958.56</v>
          </cell>
          <cell r="AK342">
            <v>0</v>
          </cell>
          <cell r="AL342">
            <v>-40</v>
          </cell>
          <cell r="AM342">
            <v>0</v>
          </cell>
          <cell r="AN342">
            <v>-1183.424</v>
          </cell>
          <cell r="AO342">
            <v>0</v>
          </cell>
          <cell r="AP342">
            <v>757253.41799999995</v>
          </cell>
        </row>
        <row r="343">
          <cell r="A343" t="str">
            <v xml:space="preserve">333.00 0321         </v>
          </cell>
          <cell r="B343">
            <v>321</v>
          </cell>
          <cell r="C343" t="str">
            <v>ProdTrans</v>
          </cell>
          <cell r="D343" t="str">
            <v xml:space="preserve">333.00 0321         </v>
          </cell>
          <cell r="E343">
            <v>333</v>
          </cell>
          <cell r="F343" t="str">
            <v>Waterwheels, Turbines and Generators</v>
          </cell>
          <cell r="G343">
            <v>0</v>
          </cell>
          <cell r="H343">
            <v>464354.77</v>
          </cell>
          <cell r="I343">
            <v>0</v>
          </cell>
          <cell r="J343">
            <v>-1726.46</v>
          </cell>
          <cell r="K343">
            <v>0</v>
          </cell>
          <cell r="L343">
            <v>462628.31</v>
          </cell>
          <cell r="M343">
            <v>0</v>
          </cell>
          <cell r="N343">
            <v>-1785.4800000000002</v>
          </cell>
          <cell r="O343">
            <v>0</v>
          </cell>
          <cell r="P343">
            <v>460842.83</v>
          </cell>
          <cell r="Q343">
            <v>0</v>
          </cell>
          <cell r="R343">
            <v>293532</v>
          </cell>
          <cell r="S343">
            <v>0</v>
          </cell>
          <cell r="T343">
            <v>3.7982586229006743</v>
          </cell>
          <cell r="U343">
            <v>0</v>
          </cell>
          <cell r="V343">
            <v>17605</v>
          </cell>
          <cell r="W343">
            <v>0</v>
          </cell>
          <cell r="X343">
            <v>-1726.46</v>
          </cell>
          <cell r="Y343">
            <v>0</v>
          </cell>
          <cell r="Z343">
            <v>-40</v>
          </cell>
          <cell r="AA343">
            <v>0</v>
          </cell>
          <cell r="AB343">
            <v>-690.58399999999995</v>
          </cell>
          <cell r="AC343">
            <v>0</v>
          </cell>
          <cell r="AD343">
            <v>308719.95600000001</v>
          </cell>
          <cell r="AE343">
            <v>0</v>
          </cell>
          <cell r="AF343">
            <v>3.7982586229006743</v>
          </cell>
          <cell r="AG343">
            <v>0</v>
          </cell>
          <cell r="AH343">
            <v>17538</v>
          </cell>
          <cell r="AI343">
            <v>0</v>
          </cell>
          <cell r="AJ343">
            <v>-1785.4800000000002</v>
          </cell>
          <cell r="AK343">
            <v>0</v>
          </cell>
          <cell r="AL343">
            <v>-40</v>
          </cell>
          <cell r="AM343">
            <v>0</v>
          </cell>
          <cell r="AN343">
            <v>-714.19200000000012</v>
          </cell>
          <cell r="AO343">
            <v>0</v>
          </cell>
          <cell r="AP343">
            <v>323758.28400000004</v>
          </cell>
        </row>
        <row r="344">
          <cell r="A344" t="str">
            <v xml:space="preserve">334.00 0321         </v>
          </cell>
          <cell r="B344">
            <v>321</v>
          </cell>
          <cell r="C344" t="str">
            <v>ProdTrans</v>
          </cell>
          <cell r="D344" t="str">
            <v xml:space="preserve">334.00 0321         </v>
          </cell>
          <cell r="E344">
            <v>334</v>
          </cell>
          <cell r="F344" t="str">
            <v>Accessory Electric Equipment</v>
          </cell>
          <cell r="G344">
            <v>0</v>
          </cell>
          <cell r="H344">
            <v>692175.17</v>
          </cell>
          <cell r="I344">
            <v>0</v>
          </cell>
          <cell r="J344">
            <v>-5786.5499999999993</v>
          </cell>
          <cell r="K344">
            <v>0</v>
          </cell>
          <cell r="L344">
            <v>686388.62</v>
          </cell>
          <cell r="M344">
            <v>0</v>
          </cell>
          <cell r="N344">
            <v>-5922.0099999999993</v>
          </cell>
          <cell r="O344">
            <v>0</v>
          </cell>
          <cell r="P344">
            <v>680466.61</v>
          </cell>
          <cell r="Q344">
            <v>0</v>
          </cell>
          <cell r="R344">
            <v>386516</v>
          </cell>
          <cell r="S344">
            <v>0</v>
          </cell>
          <cell r="T344">
            <v>4.5368111393682522</v>
          </cell>
          <cell r="U344">
            <v>0</v>
          </cell>
          <cell r="V344">
            <v>31271</v>
          </cell>
          <cell r="W344">
            <v>0</v>
          </cell>
          <cell r="X344">
            <v>-5786.5499999999993</v>
          </cell>
          <cell r="Y344">
            <v>0</v>
          </cell>
          <cell r="Z344">
            <v>-20</v>
          </cell>
          <cell r="AA344">
            <v>0</v>
          </cell>
          <cell r="AB344">
            <v>-1157.31</v>
          </cell>
          <cell r="AC344">
            <v>0</v>
          </cell>
          <cell r="AD344">
            <v>410843.14</v>
          </cell>
          <cell r="AE344">
            <v>0</v>
          </cell>
          <cell r="AF344">
            <v>4.5368111393682522</v>
          </cell>
          <cell r="AG344">
            <v>0</v>
          </cell>
          <cell r="AH344">
            <v>31006</v>
          </cell>
          <cell r="AI344">
            <v>0</v>
          </cell>
          <cell r="AJ344">
            <v>-5922.0099999999993</v>
          </cell>
          <cell r="AK344">
            <v>0</v>
          </cell>
          <cell r="AL344">
            <v>-20</v>
          </cell>
          <cell r="AM344">
            <v>0</v>
          </cell>
          <cell r="AN344">
            <v>-1184.4019999999998</v>
          </cell>
          <cell r="AO344">
            <v>0</v>
          </cell>
          <cell r="AP344">
            <v>434742.728</v>
          </cell>
        </row>
        <row r="345">
          <cell r="A345" t="str">
            <v xml:space="preserve">335.00 0321         </v>
          </cell>
          <cell r="B345">
            <v>321</v>
          </cell>
          <cell r="C345" t="str">
            <v>ProdTrans</v>
          </cell>
          <cell r="D345" t="str">
            <v xml:space="preserve">335.00 0321         </v>
          </cell>
          <cell r="E345">
            <v>335</v>
          </cell>
          <cell r="F345" t="str">
            <v>Miscellaneous Power Plant Equipment</v>
          </cell>
          <cell r="G345">
            <v>0</v>
          </cell>
          <cell r="H345">
            <v>7952.48</v>
          </cell>
          <cell r="I345">
            <v>0</v>
          </cell>
          <cell r="J345">
            <v>-65.81</v>
          </cell>
          <cell r="K345">
            <v>0</v>
          </cell>
          <cell r="L345">
            <v>7886.6699999999992</v>
          </cell>
          <cell r="M345">
            <v>0</v>
          </cell>
          <cell r="N345">
            <v>-66.02</v>
          </cell>
          <cell r="O345">
            <v>0</v>
          </cell>
          <cell r="P345">
            <v>7820.6499999999987</v>
          </cell>
          <cell r="Q345">
            <v>0</v>
          </cell>
          <cell r="R345">
            <v>5558</v>
          </cell>
          <cell r="S345">
            <v>0</v>
          </cell>
          <cell r="T345">
            <v>3.5502650046621191</v>
          </cell>
          <cell r="U345">
            <v>0</v>
          </cell>
          <cell r="V345">
            <v>281</v>
          </cell>
          <cell r="W345">
            <v>0</v>
          </cell>
          <cell r="X345">
            <v>-65.81</v>
          </cell>
          <cell r="Y345">
            <v>0</v>
          </cell>
          <cell r="Z345">
            <v>-10</v>
          </cell>
          <cell r="AA345">
            <v>0</v>
          </cell>
          <cell r="AB345">
            <v>-6.5810000000000004</v>
          </cell>
          <cell r="AC345">
            <v>0</v>
          </cell>
          <cell r="AD345">
            <v>5766.6089999999995</v>
          </cell>
          <cell r="AE345">
            <v>0</v>
          </cell>
          <cell r="AF345">
            <v>3.5502650046621191</v>
          </cell>
          <cell r="AG345">
            <v>0</v>
          </cell>
          <cell r="AH345">
            <v>279</v>
          </cell>
          <cell r="AI345">
            <v>0</v>
          </cell>
          <cell r="AJ345">
            <v>-66.02</v>
          </cell>
          <cell r="AK345">
            <v>0</v>
          </cell>
          <cell r="AL345">
            <v>-10</v>
          </cell>
          <cell r="AM345">
            <v>0</v>
          </cell>
          <cell r="AN345">
            <v>-6.6019999999999994</v>
          </cell>
          <cell r="AO345">
            <v>0</v>
          </cell>
          <cell r="AP345">
            <v>5972.9869999999992</v>
          </cell>
        </row>
        <row r="346">
          <cell r="A346" t="str">
            <v xml:space="preserve">336.00 0321         </v>
          </cell>
          <cell r="B346">
            <v>321</v>
          </cell>
          <cell r="C346" t="str">
            <v>ProdTrans</v>
          </cell>
          <cell r="D346" t="str">
            <v xml:space="preserve">336.00 0321         </v>
          </cell>
          <cell r="E346">
            <v>336</v>
          </cell>
          <cell r="F346" t="str">
            <v>Roads, Railroads and Bridges</v>
          </cell>
          <cell r="G346">
            <v>0</v>
          </cell>
          <cell r="H346">
            <v>2720.37</v>
          </cell>
          <cell r="I346">
            <v>0</v>
          </cell>
          <cell r="J346">
            <v>-18.16</v>
          </cell>
          <cell r="K346">
            <v>0</v>
          </cell>
          <cell r="L346">
            <v>2702.21</v>
          </cell>
          <cell r="M346">
            <v>0</v>
          </cell>
          <cell r="N346">
            <v>-18.439999999999998</v>
          </cell>
          <cell r="O346">
            <v>0</v>
          </cell>
          <cell r="P346">
            <v>2683.77</v>
          </cell>
          <cell r="Q346">
            <v>0</v>
          </cell>
          <cell r="R346">
            <v>2341</v>
          </cell>
          <cell r="S346">
            <v>0</v>
          </cell>
          <cell r="T346">
            <v>2.2122358127674295</v>
          </cell>
          <cell r="U346">
            <v>0</v>
          </cell>
          <cell r="V346">
            <v>60</v>
          </cell>
          <cell r="W346">
            <v>0</v>
          </cell>
          <cell r="X346">
            <v>-18.16</v>
          </cell>
          <cell r="Y346">
            <v>0</v>
          </cell>
          <cell r="Z346">
            <v>-40</v>
          </cell>
          <cell r="AA346">
            <v>0</v>
          </cell>
          <cell r="AB346">
            <v>-7.2639999999999993</v>
          </cell>
          <cell r="AC346">
            <v>0</v>
          </cell>
          <cell r="AD346">
            <v>2375.576</v>
          </cell>
          <cell r="AE346">
            <v>0</v>
          </cell>
          <cell r="AF346">
            <v>2.2122358127674295</v>
          </cell>
          <cell r="AG346">
            <v>0</v>
          </cell>
          <cell r="AH346">
            <v>60</v>
          </cell>
          <cell r="AI346">
            <v>0</v>
          </cell>
          <cell r="AJ346">
            <v>-18.439999999999998</v>
          </cell>
          <cell r="AK346">
            <v>0</v>
          </cell>
          <cell r="AL346">
            <v>-40</v>
          </cell>
          <cell r="AM346">
            <v>0</v>
          </cell>
          <cell r="AN346">
            <v>-7.3759999999999994</v>
          </cell>
          <cell r="AO346">
            <v>0</v>
          </cell>
          <cell r="AP346">
            <v>2409.7599999999998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 t="str">
            <v>TOTAL SANTA CLARA</v>
          </cell>
          <cell r="G347">
            <v>0</v>
          </cell>
          <cell r="H347">
            <v>2486456.27</v>
          </cell>
          <cell r="I347">
            <v>0</v>
          </cell>
          <cell r="J347">
            <v>-10990.989999999998</v>
          </cell>
          <cell r="K347">
            <v>0</v>
          </cell>
          <cell r="L347">
            <v>2475465.2799999998</v>
          </cell>
          <cell r="M347">
            <v>0</v>
          </cell>
          <cell r="N347">
            <v>-11254.02</v>
          </cell>
          <cell r="O347">
            <v>0</v>
          </cell>
          <cell r="P347">
            <v>2464211.2599999998</v>
          </cell>
          <cell r="Q347">
            <v>0</v>
          </cell>
          <cell r="R347">
            <v>1489294</v>
          </cell>
          <cell r="S347">
            <v>0</v>
          </cell>
          <cell r="T347">
            <v>0</v>
          </cell>
          <cell r="U347">
            <v>0</v>
          </cell>
          <cell r="V347">
            <v>90919</v>
          </cell>
          <cell r="W347">
            <v>0</v>
          </cell>
          <cell r="X347">
            <v>-10990.989999999998</v>
          </cell>
          <cell r="Y347">
            <v>0</v>
          </cell>
          <cell r="Z347">
            <v>0</v>
          </cell>
          <cell r="AA347">
            <v>0</v>
          </cell>
          <cell r="AB347">
            <v>-3219.3429999999998</v>
          </cell>
          <cell r="AC347">
            <v>0</v>
          </cell>
          <cell r="AD347">
            <v>1566002.6669999997</v>
          </cell>
          <cell r="AE347">
            <v>0</v>
          </cell>
          <cell r="AF347">
            <v>0</v>
          </cell>
          <cell r="AG347">
            <v>0</v>
          </cell>
          <cell r="AH347">
            <v>90477</v>
          </cell>
          <cell r="AI347">
            <v>0</v>
          </cell>
          <cell r="AJ347">
            <v>-11254.02</v>
          </cell>
          <cell r="AK347">
            <v>0</v>
          </cell>
          <cell r="AL347">
            <v>0</v>
          </cell>
          <cell r="AM347">
            <v>0</v>
          </cell>
          <cell r="AN347">
            <v>-3297.3999999999996</v>
          </cell>
          <cell r="AO347">
            <v>0</v>
          </cell>
          <cell r="AP347">
            <v>1641928.247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 t="str">
            <v>STAIRS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</row>
        <row r="350">
          <cell r="A350" t="str">
            <v xml:space="preserve">331.00 0323         </v>
          </cell>
          <cell r="B350">
            <v>323</v>
          </cell>
          <cell r="C350" t="str">
            <v>ProdTrans</v>
          </cell>
          <cell r="D350" t="str">
            <v xml:space="preserve">331.00 0323         </v>
          </cell>
          <cell r="E350">
            <v>331</v>
          </cell>
          <cell r="F350" t="str">
            <v>Structures and Improvements</v>
          </cell>
          <cell r="G350">
            <v>0</v>
          </cell>
          <cell r="H350">
            <v>181021.2</v>
          </cell>
          <cell r="I350">
            <v>0</v>
          </cell>
          <cell r="J350">
            <v>-663.03000000000009</v>
          </cell>
          <cell r="K350">
            <v>0</v>
          </cell>
          <cell r="L350">
            <v>180358.17</v>
          </cell>
          <cell r="M350">
            <v>0</v>
          </cell>
          <cell r="N350">
            <v>-670.69999999999982</v>
          </cell>
          <cell r="O350">
            <v>0</v>
          </cell>
          <cell r="P350">
            <v>179687.47</v>
          </cell>
          <cell r="Q350">
            <v>0</v>
          </cell>
          <cell r="R350">
            <v>107359</v>
          </cell>
          <cell r="S350">
            <v>0</v>
          </cell>
          <cell r="T350">
            <v>2.3822959785597555</v>
          </cell>
          <cell r="U350">
            <v>0</v>
          </cell>
          <cell r="V350">
            <v>4305</v>
          </cell>
          <cell r="W350">
            <v>0</v>
          </cell>
          <cell r="X350">
            <v>-663.03000000000009</v>
          </cell>
          <cell r="Y350">
            <v>0</v>
          </cell>
          <cell r="Z350">
            <v>-40</v>
          </cell>
          <cell r="AA350">
            <v>0</v>
          </cell>
          <cell r="AB350">
            <v>-265.21200000000005</v>
          </cell>
          <cell r="AC350">
            <v>0</v>
          </cell>
          <cell r="AD350">
            <v>110735.758</v>
          </cell>
          <cell r="AE350">
            <v>0</v>
          </cell>
          <cell r="AF350">
            <v>2.3822959785597555</v>
          </cell>
          <cell r="AG350">
            <v>0</v>
          </cell>
          <cell r="AH350">
            <v>4289</v>
          </cell>
          <cell r="AI350">
            <v>0</v>
          </cell>
          <cell r="AJ350">
            <v>-670.69999999999982</v>
          </cell>
          <cell r="AK350">
            <v>0</v>
          </cell>
          <cell r="AL350">
            <v>-40</v>
          </cell>
          <cell r="AM350">
            <v>0</v>
          </cell>
          <cell r="AN350">
            <v>-268.27999999999992</v>
          </cell>
          <cell r="AO350">
            <v>0</v>
          </cell>
          <cell r="AP350">
            <v>114085.77800000001</v>
          </cell>
        </row>
        <row r="351">
          <cell r="A351" t="str">
            <v xml:space="preserve">332.00 0323         </v>
          </cell>
          <cell r="B351">
            <v>323</v>
          </cell>
          <cell r="C351" t="str">
            <v>ProdTrans</v>
          </cell>
          <cell r="D351" t="str">
            <v xml:space="preserve">332.00 0323         </v>
          </cell>
          <cell r="E351">
            <v>332</v>
          </cell>
          <cell r="F351" t="str">
            <v>Reservoirs, Dams and Waterways</v>
          </cell>
          <cell r="G351">
            <v>0</v>
          </cell>
          <cell r="H351">
            <v>741496.91</v>
          </cell>
          <cell r="I351">
            <v>0</v>
          </cell>
          <cell r="J351">
            <v>-2020.9699999999998</v>
          </cell>
          <cell r="K351">
            <v>0</v>
          </cell>
          <cell r="L351">
            <v>739475.94000000006</v>
          </cell>
          <cell r="M351">
            <v>0</v>
          </cell>
          <cell r="N351">
            <v>-2052.3200000000002</v>
          </cell>
          <cell r="O351">
            <v>0</v>
          </cell>
          <cell r="P351">
            <v>737423.62000000011</v>
          </cell>
          <cell r="Q351">
            <v>0</v>
          </cell>
          <cell r="R351">
            <v>286792</v>
          </cell>
          <cell r="S351">
            <v>0</v>
          </cell>
          <cell r="T351">
            <v>2.1093229467580783</v>
          </cell>
          <cell r="U351">
            <v>0</v>
          </cell>
          <cell r="V351">
            <v>15619</v>
          </cell>
          <cell r="W351">
            <v>0</v>
          </cell>
          <cell r="X351">
            <v>-2020.9699999999998</v>
          </cell>
          <cell r="Y351">
            <v>0</v>
          </cell>
          <cell r="Z351">
            <v>-40</v>
          </cell>
          <cell r="AA351">
            <v>0</v>
          </cell>
          <cell r="AB351">
            <v>-808.38799999999992</v>
          </cell>
          <cell r="AC351">
            <v>0</v>
          </cell>
          <cell r="AD351">
            <v>299581.64200000005</v>
          </cell>
          <cell r="AE351">
            <v>0</v>
          </cell>
          <cell r="AF351">
            <v>2.1093229467580783</v>
          </cell>
          <cell r="AG351">
            <v>0</v>
          </cell>
          <cell r="AH351">
            <v>15576</v>
          </cell>
          <cell r="AI351">
            <v>0</v>
          </cell>
          <cell r="AJ351">
            <v>-2052.3200000000002</v>
          </cell>
          <cell r="AK351">
            <v>0</v>
          </cell>
          <cell r="AL351">
            <v>-40</v>
          </cell>
          <cell r="AM351">
            <v>0</v>
          </cell>
          <cell r="AN351">
            <v>-820.928</v>
          </cell>
          <cell r="AO351">
            <v>0</v>
          </cell>
          <cell r="AP351">
            <v>312284.39400000003</v>
          </cell>
        </row>
        <row r="352">
          <cell r="A352" t="str">
            <v xml:space="preserve">333.00 0323         </v>
          </cell>
          <cell r="B352">
            <v>323</v>
          </cell>
          <cell r="C352" t="str">
            <v>ProdTrans</v>
          </cell>
          <cell r="D352" t="str">
            <v xml:space="preserve">333.00 0323         </v>
          </cell>
          <cell r="E352">
            <v>333</v>
          </cell>
          <cell r="F352" t="str">
            <v>Waterwheels, Turbines and Generators</v>
          </cell>
          <cell r="G352">
            <v>0</v>
          </cell>
          <cell r="H352">
            <v>518170.82</v>
          </cell>
          <cell r="I352">
            <v>0</v>
          </cell>
          <cell r="J352">
            <v>-1869.77</v>
          </cell>
          <cell r="K352">
            <v>0</v>
          </cell>
          <cell r="L352">
            <v>516301.05</v>
          </cell>
          <cell r="M352">
            <v>0</v>
          </cell>
          <cell r="N352">
            <v>-1934.5</v>
          </cell>
          <cell r="O352">
            <v>0</v>
          </cell>
          <cell r="P352">
            <v>514366.55</v>
          </cell>
          <cell r="Q352">
            <v>0</v>
          </cell>
          <cell r="R352">
            <v>289650</v>
          </cell>
          <cell r="S352">
            <v>0</v>
          </cell>
          <cell r="T352">
            <v>3.0713541951553065</v>
          </cell>
          <cell r="U352">
            <v>0</v>
          </cell>
          <cell r="V352">
            <v>15886</v>
          </cell>
          <cell r="W352">
            <v>0</v>
          </cell>
          <cell r="X352">
            <v>-1869.77</v>
          </cell>
          <cell r="Y352">
            <v>0</v>
          </cell>
          <cell r="Z352">
            <v>-40</v>
          </cell>
          <cell r="AA352">
            <v>0</v>
          </cell>
          <cell r="AB352">
            <v>-747.90800000000002</v>
          </cell>
          <cell r="AC352">
            <v>0</v>
          </cell>
          <cell r="AD352">
            <v>302918.32199999999</v>
          </cell>
          <cell r="AE352">
            <v>0</v>
          </cell>
          <cell r="AF352">
            <v>3.0713541951553065</v>
          </cell>
          <cell r="AG352">
            <v>0</v>
          </cell>
          <cell r="AH352">
            <v>15828</v>
          </cell>
          <cell r="AI352">
            <v>0</v>
          </cell>
          <cell r="AJ352">
            <v>-1934.5</v>
          </cell>
          <cell r="AK352">
            <v>0</v>
          </cell>
          <cell r="AL352">
            <v>-40</v>
          </cell>
          <cell r="AM352">
            <v>0</v>
          </cell>
          <cell r="AN352">
            <v>-773.8</v>
          </cell>
          <cell r="AO352">
            <v>0</v>
          </cell>
          <cell r="AP352">
            <v>316038.022</v>
          </cell>
        </row>
        <row r="353">
          <cell r="A353" t="str">
            <v xml:space="preserve">334.00 0323         </v>
          </cell>
          <cell r="B353">
            <v>323</v>
          </cell>
          <cell r="C353" t="str">
            <v>ProdTrans</v>
          </cell>
          <cell r="D353" t="str">
            <v xml:space="preserve">334.00 0323         </v>
          </cell>
          <cell r="E353">
            <v>334</v>
          </cell>
          <cell r="F353" t="str">
            <v>Accessory Electric Equipment</v>
          </cell>
          <cell r="G353">
            <v>0</v>
          </cell>
          <cell r="H353">
            <v>178031.46</v>
          </cell>
          <cell r="I353">
            <v>0</v>
          </cell>
          <cell r="J353">
            <v>-1714.6499999999996</v>
          </cell>
          <cell r="K353">
            <v>0</v>
          </cell>
          <cell r="L353">
            <v>176316.81</v>
          </cell>
          <cell r="M353">
            <v>0</v>
          </cell>
          <cell r="N353">
            <v>-1740.6399999999999</v>
          </cell>
          <cell r="O353">
            <v>0</v>
          </cell>
          <cell r="P353">
            <v>174576.16999999998</v>
          </cell>
          <cell r="Q353">
            <v>0</v>
          </cell>
          <cell r="R353">
            <v>95941</v>
          </cell>
          <cell r="S353">
            <v>0</v>
          </cell>
          <cell r="T353">
            <v>3.0653727802892528</v>
          </cell>
          <cell r="U353">
            <v>0</v>
          </cell>
          <cell r="V353">
            <v>5431</v>
          </cell>
          <cell r="W353">
            <v>0</v>
          </cell>
          <cell r="X353">
            <v>-1714.6499999999996</v>
          </cell>
          <cell r="Y353">
            <v>0</v>
          </cell>
          <cell r="Z353">
            <v>-20</v>
          </cell>
          <cell r="AA353">
            <v>0</v>
          </cell>
          <cell r="AB353">
            <v>-342.92999999999995</v>
          </cell>
          <cell r="AC353">
            <v>0</v>
          </cell>
          <cell r="AD353">
            <v>99314.420000000013</v>
          </cell>
          <cell r="AE353">
            <v>0</v>
          </cell>
          <cell r="AF353">
            <v>3.0653727802892528</v>
          </cell>
          <cell r="AG353">
            <v>0</v>
          </cell>
          <cell r="AH353">
            <v>5378</v>
          </cell>
          <cell r="AI353">
            <v>0</v>
          </cell>
          <cell r="AJ353">
            <v>-1740.6399999999999</v>
          </cell>
          <cell r="AK353">
            <v>0</v>
          </cell>
          <cell r="AL353">
            <v>-20</v>
          </cell>
          <cell r="AM353">
            <v>0</v>
          </cell>
          <cell r="AN353">
            <v>-348.12799999999993</v>
          </cell>
          <cell r="AO353">
            <v>0</v>
          </cell>
          <cell r="AP353">
            <v>102603.65200000002</v>
          </cell>
        </row>
        <row r="354">
          <cell r="A354" t="str">
            <v xml:space="preserve">336.00 0323         </v>
          </cell>
          <cell r="B354">
            <v>323</v>
          </cell>
          <cell r="C354" t="str">
            <v>ProdTrans</v>
          </cell>
          <cell r="D354" t="str">
            <v xml:space="preserve">336.00 0323         </v>
          </cell>
          <cell r="E354">
            <v>336</v>
          </cell>
          <cell r="F354" t="str">
            <v>Roads, Railroads and Bridges</v>
          </cell>
          <cell r="G354">
            <v>0</v>
          </cell>
          <cell r="H354">
            <v>5509.26</v>
          </cell>
          <cell r="I354">
            <v>0</v>
          </cell>
          <cell r="J354">
            <v>-8.15</v>
          </cell>
          <cell r="K354">
            <v>0</v>
          </cell>
          <cell r="L354">
            <v>5501.1100000000006</v>
          </cell>
          <cell r="M354">
            <v>0</v>
          </cell>
          <cell r="N354">
            <v>-8.2799999999999994</v>
          </cell>
          <cell r="O354">
            <v>0</v>
          </cell>
          <cell r="P354">
            <v>5492.8300000000008</v>
          </cell>
          <cell r="Q354">
            <v>0</v>
          </cell>
          <cell r="R354">
            <v>150</v>
          </cell>
          <cell r="S354">
            <v>0</v>
          </cell>
          <cell r="T354">
            <v>6.78</v>
          </cell>
          <cell r="U354">
            <v>0</v>
          </cell>
          <cell r="V354">
            <v>373</v>
          </cell>
          <cell r="W354">
            <v>0</v>
          </cell>
          <cell r="X354">
            <v>-8.15</v>
          </cell>
          <cell r="Y354">
            <v>0</v>
          </cell>
          <cell r="Z354">
            <v>-40</v>
          </cell>
          <cell r="AA354">
            <v>0</v>
          </cell>
          <cell r="AB354">
            <v>-3.26</v>
          </cell>
          <cell r="AC354">
            <v>0</v>
          </cell>
          <cell r="AD354">
            <v>511.59000000000003</v>
          </cell>
          <cell r="AE354">
            <v>0</v>
          </cell>
          <cell r="AF354">
            <v>6.78</v>
          </cell>
          <cell r="AG354">
            <v>0</v>
          </cell>
          <cell r="AH354">
            <v>373</v>
          </cell>
          <cell r="AI354">
            <v>0</v>
          </cell>
          <cell r="AJ354">
            <v>-8.2799999999999994</v>
          </cell>
          <cell r="AK354">
            <v>0</v>
          </cell>
          <cell r="AL354">
            <v>-40</v>
          </cell>
          <cell r="AM354">
            <v>0</v>
          </cell>
          <cell r="AN354">
            <v>-3.3119999999999998</v>
          </cell>
          <cell r="AO354">
            <v>0</v>
          </cell>
          <cell r="AP354">
            <v>872.99800000000005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 t="str">
            <v>TOTAL STAIRS</v>
          </cell>
          <cell r="G355">
            <v>0</v>
          </cell>
          <cell r="H355">
            <v>1624229.6500000001</v>
          </cell>
          <cell r="I355">
            <v>0</v>
          </cell>
          <cell r="J355">
            <v>-6276.57</v>
          </cell>
          <cell r="K355">
            <v>0</v>
          </cell>
          <cell r="L355">
            <v>1617953.0800000003</v>
          </cell>
          <cell r="M355">
            <v>0</v>
          </cell>
          <cell r="N355">
            <v>-6406.44</v>
          </cell>
          <cell r="O355">
            <v>0</v>
          </cell>
          <cell r="P355">
            <v>1611546.6400000001</v>
          </cell>
          <cell r="Q355">
            <v>0</v>
          </cell>
          <cell r="R355">
            <v>779892</v>
          </cell>
          <cell r="S355">
            <v>0</v>
          </cell>
          <cell r="T355">
            <v>0</v>
          </cell>
          <cell r="U355">
            <v>0</v>
          </cell>
          <cell r="V355">
            <v>41614</v>
          </cell>
          <cell r="W355">
            <v>0</v>
          </cell>
          <cell r="X355">
            <v>-6276.57</v>
          </cell>
          <cell r="Y355">
            <v>0</v>
          </cell>
          <cell r="Z355">
            <v>0</v>
          </cell>
          <cell r="AA355">
            <v>0</v>
          </cell>
          <cell r="AB355">
            <v>-2167.6979999999999</v>
          </cell>
          <cell r="AC355">
            <v>0</v>
          </cell>
          <cell r="AD355">
            <v>813061.73200000008</v>
          </cell>
          <cell r="AE355">
            <v>0</v>
          </cell>
          <cell r="AF355">
            <v>0</v>
          </cell>
          <cell r="AG355">
            <v>0</v>
          </cell>
          <cell r="AH355">
            <v>41444</v>
          </cell>
          <cell r="AI355">
            <v>0</v>
          </cell>
          <cell r="AJ355">
            <v>-6406.44</v>
          </cell>
          <cell r="AK355">
            <v>0</v>
          </cell>
          <cell r="AL355">
            <v>0</v>
          </cell>
          <cell r="AM355">
            <v>0</v>
          </cell>
          <cell r="AN355">
            <v>-2214.4479999999994</v>
          </cell>
          <cell r="AO355">
            <v>0</v>
          </cell>
          <cell r="AP355">
            <v>845884.84400000004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 t="str">
            <v>SWIFT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</row>
        <row r="358">
          <cell r="A358" t="str">
            <v xml:space="preserve">330.20 0324         </v>
          </cell>
          <cell r="B358">
            <v>324</v>
          </cell>
          <cell r="C358" t="str">
            <v>ProdTrans</v>
          </cell>
          <cell r="D358" t="str">
            <v xml:space="preserve">330.20 0324         </v>
          </cell>
          <cell r="E358">
            <v>330.2</v>
          </cell>
          <cell r="F358" t="str">
            <v>Land Rights</v>
          </cell>
          <cell r="G358">
            <v>0</v>
          </cell>
          <cell r="H358">
            <v>6277412.5899999999</v>
          </cell>
          <cell r="I358">
            <v>0</v>
          </cell>
          <cell r="J358">
            <v>0</v>
          </cell>
          <cell r="K358">
            <v>0</v>
          </cell>
          <cell r="L358">
            <v>6277412.5899999999</v>
          </cell>
          <cell r="M358">
            <v>0</v>
          </cell>
          <cell r="N358">
            <v>0</v>
          </cell>
          <cell r="O358">
            <v>0</v>
          </cell>
          <cell r="P358">
            <v>6277412.5899999999</v>
          </cell>
          <cell r="Q358">
            <v>0</v>
          </cell>
          <cell r="R358">
            <v>3814009</v>
          </cell>
          <cell r="S358">
            <v>0</v>
          </cell>
          <cell r="T358">
            <v>1.0719837933237786</v>
          </cell>
          <cell r="U358">
            <v>0</v>
          </cell>
          <cell r="V358">
            <v>67293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3881302</v>
          </cell>
          <cell r="AE358">
            <v>0</v>
          </cell>
          <cell r="AF358">
            <v>1.0719837933237786</v>
          </cell>
          <cell r="AG358">
            <v>0</v>
          </cell>
          <cell r="AH358">
            <v>67293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>
            <v>0</v>
          </cell>
          <cell r="AN358">
            <v>0</v>
          </cell>
          <cell r="AO358">
            <v>0</v>
          </cell>
          <cell r="AP358">
            <v>3948595</v>
          </cell>
        </row>
        <row r="359">
          <cell r="A359" t="str">
            <v xml:space="preserve">330.50 0324         </v>
          </cell>
          <cell r="B359">
            <v>324</v>
          </cell>
          <cell r="C359" t="str">
            <v>ProdTrans</v>
          </cell>
          <cell r="D359" t="str">
            <v xml:space="preserve">330.50 0324         </v>
          </cell>
          <cell r="E359">
            <v>330.5</v>
          </cell>
          <cell r="F359" t="str">
            <v>Fish/Wildlife</v>
          </cell>
          <cell r="G359">
            <v>0</v>
          </cell>
          <cell r="H359">
            <v>97228.11</v>
          </cell>
          <cell r="I359">
            <v>0</v>
          </cell>
          <cell r="J359">
            <v>0</v>
          </cell>
          <cell r="K359">
            <v>0</v>
          </cell>
          <cell r="L359">
            <v>97228.11</v>
          </cell>
          <cell r="M359">
            <v>0</v>
          </cell>
          <cell r="N359">
            <v>0</v>
          </cell>
          <cell r="O359">
            <v>0</v>
          </cell>
          <cell r="P359">
            <v>97228.11</v>
          </cell>
          <cell r="Q359">
            <v>0</v>
          </cell>
          <cell r="R359">
            <v>58300</v>
          </cell>
          <cell r="S359">
            <v>0</v>
          </cell>
          <cell r="T359">
            <v>1.0958263051795778</v>
          </cell>
          <cell r="U359">
            <v>0</v>
          </cell>
          <cell r="V359">
            <v>1065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59365</v>
          </cell>
          <cell r="AE359">
            <v>0</v>
          </cell>
          <cell r="AF359">
            <v>1.0958263051795778</v>
          </cell>
          <cell r="AG359">
            <v>0</v>
          </cell>
          <cell r="AH359">
            <v>1065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60430</v>
          </cell>
        </row>
        <row r="360">
          <cell r="A360" t="str">
            <v xml:space="preserve">331.00 0324         </v>
          </cell>
          <cell r="B360">
            <v>324</v>
          </cell>
          <cell r="C360" t="str">
            <v>ProdTrans</v>
          </cell>
          <cell r="D360" t="str">
            <v xml:space="preserve">331.00 0324         </v>
          </cell>
          <cell r="E360">
            <v>331</v>
          </cell>
          <cell r="F360" t="str">
            <v>Structures and Improvements</v>
          </cell>
          <cell r="G360">
            <v>0</v>
          </cell>
          <cell r="H360">
            <v>31933471.09</v>
          </cell>
          <cell r="I360">
            <v>0</v>
          </cell>
          <cell r="J360">
            <v>-55503.16</v>
          </cell>
          <cell r="K360">
            <v>0</v>
          </cell>
          <cell r="L360">
            <v>31877967.93</v>
          </cell>
          <cell r="M360">
            <v>0</v>
          </cell>
          <cell r="N360">
            <v>-56360.459999999992</v>
          </cell>
          <cell r="O360">
            <v>0</v>
          </cell>
          <cell r="P360">
            <v>31821607.469999999</v>
          </cell>
          <cell r="Q360">
            <v>0</v>
          </cell>
          <cell r="R360">
            <v>3459580</v>
          </cell>
          <cell r="S360">
            <v>0</v>
          </cell>
          <cell r="T360">
            <v>1.4742686326654102</v>
          </cell>
          <cell r="U360">
            <v>0</v>
          </cell>
          <cell r="V360">
            <v>470376</v>
          </cell>
          <cell r="W360">
            <v>0</v>
          </cell>
          <cell r="X360">
            <v>-55503.16</v>
          </cell>
          <cell r="Y360">
            <v>0</v>
          </cell>
          <cell r="Z360">
            <v>-40</v>
          </cell>
          <cell r="AA360">
            <v>0</v>
          </cell>
          <cell r="AB360">
            <v>-22201.264000000003</v>
          </cell>
          <cell r="AC360">
            <v>0</v>
          </cell>
          <cell r="AD360">
            <v>3852251.5759999999</v>
          </cell>
          <cell r="AE360">
            <v>0</v>
          </cell>
          <cell r="AF360">
            <v>1.4742686326654102</v>
          </cell>
          <cell r="AG360">
            <v>0</v>
          </cell>
          <cell r="AH360">
            <v>469551</v>
          </cell>
          <cell r="AI360">
            <v>0</v>
          </cell>
          <cell r="AJ360">
            <v>-56360.459999999992</v>
          </cell>
          <cell r="AK360">
            <v>0</v>
          </cell>
          <cell r="AL360">
            <v>-40</v>
          </cell>
          <cell r="AM360">
            <v>0</v>
          </cell>
          <cell r="AN360">
            <v>-22544.183999999994</v>
          </cell>
          <cell r="AO360">
            <v>0</v>
          </cell>
          <cell r="AP360">
            <v>4242897.9319999991</v>
          </cell>
        </row>
        <row r="361">
          <cell r="A361" t="str">
            <v xml:space="preserve">332.00 0324         </v>
          </cell>
          <cell r="B361">
            <v>324</v>
          </cell>
          <cell r="C361" t="str">
            <v>ProdTrans</v>
          </cell>
          <cell r="D361" t="str">
            <v xml:space="preserve">332.00 0324         </v>
          </cell>
          <cell r="E361">
            <v>332</v>
          </cell>
          <cell r="F361" t="str">
            <v>Reservoirs, Dams and Waterways</v>
          </cell>
          <cell r="G361">
            <v>0</v>
          </cell>
          <cell r="H361">
            <v>42715636.799999997</v>
          </cell>
          <cell r="I361">
            <v>0</v>
          </cell>
          <cell r="J361">
            <v>-121444.45000000001</v>
          </cell>
          <cell r="K361">
            <v>0</v>
          </cell>
          <cell r="L361">
            <v>42594192.349999994</v>
          </cell>
          <cell r="M361">
            <v>0</v>
          </cell>
          <cell r="N361">
            <v>-123975.87000000001</v>
          </cell>
          <cell r="O361">
            <v>0</v>
          </cell>
          <cell r="P361">
            <v>42470216.479999997</v>
          </cell>
          <cell r="Q361">
            <v>0</v>
          </cell>
          <cell r="R361">
            <v>23624104</v>
          </cell>
          <cell r="S361">
            <v>0</v>
          </cell>
          <cell r="T361">
            <v>1.1749269405278118</v>
          </cell>
          <cell r="U361">
            <v>0</v>
          </cell>
          <cell r="V361">
            <v>501164</v>
          </cell>
          <cell r="W361">
            <v>0</v>
          </cell>
          <cell r="X361">
            <v>-121444.45000000001</v>
          </cell>
          <cell r="Y361">
            <v>0</v>
          </cell>
          <cell r="Z361">
            <v>-40</v>
          </cell>
          <cell r="AA361">
            <v>0</v>
          </cell>
          <cell r="AB361">
            <v>-48577.78</v>
          </cell>
          <cell r="AC361">
            <v>0</v>
          </cell>
          <cell r="AD361">
            <v>23955245.77</v>
          </cell>
          <cell r="AE361">
            <v>0</v>
          </cell>
          <cell r="AF361">
            <v>1.1749269405278118</v>
          </cell>
          <cell r="AG361">
            <v>0</v>
          </cell>
          <cell r="AH361">
            <v>499722</v>
          </cell>
          <cell r="AI361">
            <v>0</v>
          </cell>
          <cell r="AJ361">
            <v>-123975.87000000001</v>
          </cell>
          <cell r="AK361">
            <v>0</v>
          </cell>
          <cell r="AL361">
            <v>-40</v>
          </cell>
          <cell r="AM361">
            <v>0</v>
          </cell>
          <cell r="AN361">
            <v>-49590.348000000005</v>
          </cell>
          <cell r="AO361">
            <v>0</v>
          </cell>
          <cell r="AP361">
            <v>24281401.551999997</v>
          </cell>
        </row>
        <row r="362">
          <cell r="A362" t="str">
            <v xml:space="preserve">333.00 0324         </v>
          </cell>
          <cell r="B362">
            <v>324</v>
          </cell>
          <cell r="C362" t="str">
            <v>ProdTrans</v>
          </cell>
          <cell r="D362" t="str">
            <v xml:space="preserve">333.00 0324         </v>
          </cell>
          <cell r="E362">
            <v>333</v>
          </cell>
          <cell r="F362" t="str">
            <v>Waterwheels, Turbines and Generators</v>
          </cell>
          <cell r="G362">
            <v>0</v>
          </cell>
          <cell r="H362">
            <v>11938274.49</v>
          </cell>
          <cell r="I362">
            <v>0</v>
          </cell>
          <cell r="J362">
            <v>-83704.10000000002</v>
          </cell>
          <cell r="K362">
            <v>0</v>
          </cell>
          <cell r="L362">
            <v>11854570.390000001</v>
          </cell>
          <cell r="M362">
            <v>0</v>
          </cell>
          <cell r="N362">
            <v>-85433.10000000002</v>
          </cell>
          <cell r="O362">
            <v>0</v>
          </cell>
          <cell r="P362">
            <v>11769137.290000001</v>
          </cell>
          <cell r="Q362">
            <v>0</v>
          </cell>
          <cell r="R362">
            <v>6301538</v>
          </cell>
          <cell r="S362">
            <v>0</v>
          </cell>
          <cell r="T362">
            <v>1.48038204500972</v>
          </cell>
          <cell r="U362">
            <v>0</v>
          </cell>
          <cell r="V362">
            <v>176113</v>
          </cell>
          <cell r="W362">
            <v>0</v>
          </cell>
          <cell r="X362">
            <v>-83704.10000000002</v>
          </cell>
          <cell r="Y362">
            <v>0</v>
          </cell>
          <cell r="Z362">
            <v>-40</v>
          </cell>
          <cell r="AA362">
            <v>0</v>
          </cell>
          <cell r="AB362">
            <v>-33481.640000000007</v>
          </cell>
          <cell r="AC362">
            <v>0</v>
          </cell>
          <cell r="AD362">
            <v>6360465.2600000007</v>
          </cell>
          <cell r="AE362">
            <v>0</v>
          </cell>
          <cell r="AF362">
            <v>1.48038204500972</v>
          </cell>
          <cell r="AG362">
            <v>0</v>
          </cell>
          <cell r="AH362">
            <v>174861</v>
          </cell>
          <cell r="AI362">
            <v>0</v>
          </cell>
          <cell r="AJ362">
            <v>-85433.10000000002</v>
          </cell>
          <cell r="AK362">
            <v>0</v>
          </cell>
          <cell r="AL362">
            <v>-40</v>
          </cell>
          <cell r="AM362">
            <v>0</v>
          </cell>
          <cell r="AN362">
            <v>-34173.240000000013</v>
          </cell>
          <cell r="AO362">
            <v>0</v>
          </cell>
          <cell r="AP362">
            <v>6415719.9200000009</v>
          </cell>
        </row>
        <row r="363">
          <cell r="A363" t="str">
            <v xml:space="preserve">334.00 0324         </v>
          </cell>
          <cell r="B363">
            <v>324</v>
          </cell>
          <cell r="C363" t="str">
            <v>ProdTrans</v>
          </cell>
          <cell r="D363" t="str">
            <v xml:space="preserve">334.00 0324         </v>
          </cell>
          <cell r="E363">
            <v>334</v>
          </cell>
          <cell r="F363" t="str">
            <v>Accessory Electric Equipment</v>
          </cell>
          <cell r="G363">
            <v>0</v>
          </cell>
          <cell r="H363">
            <v>4434336.04</v>
          </cell>
          <cell r="I363">
            <v>0</v>
          </cell>
          <cell r="J363">
            <v>-32082.47</v>
          </cell>
          <cell r="K363">
            <v>0</v>
          </cell>
          <cell r="L363">
            <v>4402253.57</v>
          </cell>
          <cell r="M363">
            <v>0</v>
          </cell>
          <cell r="N363">
            <v>-33419.829999999994</v>
          </cell>
          <cell r="O363">
            <v>0</v>
          </cell>
          <cell r="P363">
            <v>4368833.74</v>
          </cell>
          <cell r="Q363">
            <v>0</v>
          </cell>
          <cell r="R363">
            <v>1066585</v>
          </cell>
          <cell r="S363">
            <v>0</v>
          </cell>
          <cell r="T363">
            <v>2.2706072578975851</v>
          </cell>
          <cell r="U363">
            <v>0</v>
          </cell>
          <cell r="V363">
            <v>100322</v>
          </cell>
          <cell r="W363">
            <v>0</v>
          </cell>
          <cell r="X363">
            <v>-32082.47</v>
          </cell>
          <cell r="Y363">
            <v>0</v>
          </cell>
          <cell r="Z363">
            <v>-20</v>
          </cell>
          <cell r="AA363">
            <v>0</v>
          </cell>
          <cell r="AB363">
            <v>-6416.4940000000006</v>
          </cell>
          <cell r="AC363">
            <v>0</v>
          </cell>
          <cell r="AD363">
            <v>1128408.0360000001</v>
          </cell>
          <cell r="AE363">
            <v>0</v>
          </cell>
          <cell r="AF363">
            <v>2.2706072578975851</v>
          </cell>
          <cell r="AG363">
            <v>0</v>
          </cell>
          <cell r="AH363">
            <v>99578</v>
          </cell>
          <cell r="AI363">
            <v>0</v>
          </cell>
          <cell r="AJ363">
            <v>-33419.829999999994</v>
          </cell>
          <cell r="AK363">
            <v>0</v>
          </cell>
          <cell r="AL363">
            <v>-20</v>
          </cell>
          <cell r="AM363">
            <v>0</v>
          </cell>
          <cell r="AN363">
            <v>-6683.9659999999985</v>
          </cell>
          <cell r="AO363">
            <v>0</v>
          </cell>
          <cell r="AP363">
            <v>1187882.24</v>
          </cell>
        </row>
        <row r="364">
          <cell r="A364" t="str">
            <v xml:space="preserve">335.00 0324         </v>
          </cell>
          <cell r="B364">
            <v>324</v>
          </cell>
          <cell r="C364" t="str">
            <v>ProdTrans</v>
          </cell>
          <cell r="D364" t="str">
            <v xml:space="preserve">335.00 0324         </v>
          </cell>
          <cell r="E364">
            <v>335</v>
          </cell>
          <cell r="F364" t="str">
            <v>Miscellaneous Power Plant Equipment</v>
          </cell>
          <cell r="G364">
            <v>0</v>
          </cell>
          <cell r="H364">
            <v>417281.14</v>
          </cell>
          <cell r="I364">
            <v>0</v>
          </cell>
          <cell r="J364">
            <v>-4030.86</v>
          </cell>
          <cell r="K364">
            <v>0</v>
          </cell>
          <cell r="L364">
            <v>413250.28</v>
          </cell>
          <cell r="M364">
            <v>0</v>
          </cell>
          <cell r="N364">
            <v>-4060.16</v>
          </cell>
          <cell r="O364">
            <v>0</v>
          </cell>
          <cell r="P364">
            <v>409190.12000000005</v>
          </cell>
          <cell r="Q364">
            <v>0</v>
          </cell>
          <cell r="R364">
            <v>226727</v>
          </cell>
          <cell r="S364">
            <v>0</v>
          </cell>
          <cell r="T364">
            <v>1.3024731063465662</v>
          </cell>
          <cell r="U364">
            <v>0</v>
          </cell>
          <cell r="V364">
            <v>5409</v>
          </cell>
          <cell r="W364">
            <v>0</v>
          </cell>
          <cell r="X364">
            <v>-4030.86</v>
          </cell>
          <cell r="Y364">
            <v>0</v>
          </cell>
          <cell r="Z364">
            <v>-10</v>
          </cell>
          <cell r="AA364">
            <v>0</v>
          </cell>
          <cell r="AB364">
            <v>-403.08600000000001</v>
          </cell>
          <cell r="AC364">
            <v>0</v>
          </cell>
          <cell r="AD364">
            <v>227702.054</v>
          </cell>
          <cell r="AE364">
            <v>0</v>
          </cell>
          <cell r="AF364">
            <v>1.3024731063465662</v>
          </cell>
          <cell r="AG364">
            <v>0</v>
          </cell>
          <cell r="AH364">
            <v>5356</v>
          </cell>
          <cell r="AI364">
            <v>0</v>
          </cell>
          <cell r="AJ364">
            <v>-4060.16</v>
          </cell>
          <cell r="AK364">
            <v>0</v>
          </cell>
          <cell r="AL364">
            <v>-10</v>
          </cell>
          <cell r="AM364">
            <v>0</v>
          </cell>
          <cell r="AN364">
            <v>-406.01599999999996</v>
          </cell>
          <cell r="AO364">
            <v>0</v>
          </cell>
          <cell r="AP364">
            <v>228591.878</v>
          </cell>
        </row>
        <row r="365">
          <cell r="A365" t="str">
            <v xml:space="preserve">336.00 0324         </v>
          </cell>
          <cell r="B365">
            <v>324</v>
          </cell>
          <cell r="C365" t="str">
            <v>ProdTrans</v>
          </cell>
          <cell r="D365" t="str">
            <v xml:space="preserve">336.00 0324         </v>
          </cell>
          <cell r="E365">
            <v>336</v>
          </cell>
          <cell r="F365" t="str">
            <v>Roads, Railroads and Bridges</v>
          </cell>
          <cell r="G365">
            <v>0</v>
          </cell>
          <cell r="H365">
            <v>1012079.37</v>
          </cell>
          <cell r="I365">
            <v>0</v>
          </cell>
          <cell r="J365">
            <v>-1855.46</v>
          </cell>
          <cell r="K365">
            <v>0</v>
          </cell>
          <cell r="L365">
            <v>1010223.91</v>
          </cell>
          <cell r="M365">
            <v>0</v>
          </cell>
          <cell r="N365">
            <v>-1885.0000000000002</v>
          </cell>
          <cell r="O365">
            <v>0</v>
          </cell>
          <cell r="P365">
            <v>1008338.91</v>
          </cell>
          <cell r="Q365">
            <v>0</v>
          </cell>
          <cell r="R365">
            <v>189209</v>
          </cell>
          <cell r="S365">
            <v>0</v>
          </cell>
          <cell r="T365">
            <v>1.7602557518090929</v>
          </cell>
          <cell r="U365">
            <v>0</v>
          </cell>
          <cell r="V365">
            <v>17799</v>
          </cell>
          <cell r="W365">
            <v>0</v>
          </cell>
          <cell r="X365">
            <v>-1855.46</v>
          </cell>
          <cell r="Y365">
            <v>0</v>
          </cell>
          <cell r="Z365">
            <v>-40</v>
          </cell>
          <cell r="AA365">
            <v>0</v>
          </cell>
          <cell r="AB365">
            <v>-742.18399999999997</v>
          </cell>
          <cell r="AC365">
            <v>0</v>
          </cell>
          <cell r="AD365">
            <v>204410.356</v>
          </cell>
          <cell r="AE365">
            <v>0</v>
          </cell>
          <cell r="AF365">
            <v>1.7602557518090929</v>
          </cell>
          <cell r="AG365">
            <v>0</v>
          </cell>
          <cell r="AH365">
            <v>17766</v>
          </cell>
          <cell r="AI365">
            <v>0</v>
          </cell>
          <cell r="AJ365">
            <v>-1885.0000000000002</v>
          </cell>
          <cell r="AK365">
            <v>0</v>
          </cell>
          <cell r="AL365">
            <v>-40</v>
          </cell>
          <cell r="AM365">
            <v>0</v>
          </cell>
          <cell r="AN365">
            <v>-754.00000000000011</v>
          </cell>
          <cell r="AO365">
            <v>0</v>
          </cell>
          <cell r="AP365">
            <v>219537.356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 t="str">
            <v>TOTAL SWIFT</v>
          </cell>
          <cell r="G366">
            <v>0</v>
          </cell>
          <cell r="H366">
            <v>98825719.63000001</v>
          </cell>
          <cell r="I366">
            <v>0</v>
          </cell>
          <cell r="J366">
            <v>-298620.50000000006</v>
          </cell>
          <cell r="K366">
            <v>0</v>
          </cell>
          <cell r="L366">
            <v>98527099.129999995</v>
          </cell>
          <cell r="M366">
            <v>0</v>
          </cell>
          <cell r="N366">
            <v>-305134.42000000004</v>
          </cell>
          <cell r="O366">
            <v>0</v>
          </cell>
          <cell r="P366">
            <v>98221964.710000008</v>
          </cell>
          <cell r="Q366">
            <v>0</v>
          </cell>
          <cell r="R366">
            <v>38740052</v>
          </cell>
          <cell r="S366">
            <v>0</v>
          </cell>
          <cell r="T366">
            <v>0</v>
          </cell>
          <cell r="U366">
            <v>0</v>
          </cell>
          <cell r="V366">
            <v>1339541</v>
          </cell>
          <cell r="W366">
            <v>0</v>
          </cell>
          <cell r="X366">
            <v>-298620.50000000006</v>
          </cell>
          <cell r="Y366">
            <v>0</v>
          </cell>
          <cell r="Z366">
            <v>0</v>
          </cell>
          <cell r="AA366">
            <v>0</v>
          </cell>
          <cell r="AB366">
            <v>-111822.448</v>
          </cell>
          <cell r="AC366">
            <v>0</v>
          </cell>
          <cell r="AD366">
            <v>39669150.051999994</v>
          </cell>
          <cell r="AE366">
            <v>0</v>
          </cell>
          <cell r="AF366">
            <v>0</v>
          </cell>
          <cell r="AG366">
            <v>0</v>
          </cell>
          <cell r="AH366">
            <v>1335192</v>
          </cell>
          <cell r="AI366">
            <v>0</v>
          </cell>
          <cell r="AJ366">
            <v>-305134.42000000004</v>
          </cell>
          <cell r="AK366">
            <v>0</v>
          </cell>
          <cell r="AL366">
            <v>0</v>
          </cell>
          <cell r="AM366">
            <v>0</v>
          </cell>
          <cell r="AN366">
            <v>-114151.75400000003</v>
          </cell>
          <cell r="AO366">
            <v>0</v>
          </cell>
          <cell r="AP366">
            <v>40585055.877999999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 t="str">
            <v>VIVA NAUGHTON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</row>
        <row r="369">
          <cell r="A369" t="str">
            <v xml:space="preserve">331.00 0325         </v>
          </cell>
          <cell r="B369">
            <v>325</v>
          </cell>
          <cell r="C369" t="str">
            <v>ProdTrans</v>
          </cell>
          <cell r="D369" t="str">
            <v xml:space="preserve">331.00 0325         </v>
          </cell>
          <cell r="E369">
            <v>331</v>
          </cell>
          <cell r="F369" t="str">
            <v>Structures and Improvements</v>
          </cell>
          <cell r="G369">
            <v>0</v>
          </cell>
          <cell r="H369">
            <v>403224.93</v>
          </cell>
          <cell r="I369">
            <v>0</v>
          </cell>
          <cell r="J369">
            <v>-894.41</v>
          </cell>
          <cell r="K369">
            <v>0</v>
          </cell>
          <cell r="L369">
            <v>402330.52</v>
          </cell>
          <cell r="M369">
            <v>0</v>
          </cell>
          <cell r="N369">
            <v>-908.28999999999985</v>
          </cell>
          <cell r="O369">
            <v>0</v>
          </cell>
          <cell r="P369">
            <v>401422.23000000004</v>
          </cell>
          <cell r="Q369">
            <v>0</v>
          </cell>
          <cell r="R369">
            <v>175574</v>
          </cell>
          <cell r="S369">
            <v>0</v>
          </cell>
          <cell r="T369">
            <v>1.9792761992696983</v>
          </cell>
          <cell r="U369">
            <v>0</v>
          </cell>
          <cell r="V369">
            <v>7972</v>
          </cell>
          <cell r="W369">
            <v>0</v>
          </cell>
          <cell r="X369">
            <v>-894.41</v>
          </cell>
          <cell r="Y369">
            <v>0</v>
          </cell>
          <cell r="Z369">
            <v>-40</v>
          </cell>
          <cell r="AA369">
            <v>0</v>
          </cell>
          <cell r="AB369">
            <v>-357.76400000000001</v>
          </cell>
          <cell r="AC369">
            <v>0</v>
          </cell>
          <cell r="AD369">
            <v>182293.826</v>
          </cell>
          <cell r="AE369">
            <v>0</v>
          </cell>
          <cell r="AF369">
            <v>1.9792761992696983</v>
          </cell>
          <cell r="AG369">
            <v>0</v>
          </cell>
          <cell r="AH369">
            <v>7954</v>
          </cell>
          <cell r="AI369">
            <v>0</v>
          </cell>
          <cell r="AJ369">
            <v>-908.28999999999985</v>
          </cell>
          <cell r="AK369">
            <v>0</v>
          </cell>
          <cell r="AL369">
            <v>-40</v>
          </cell>
          <cell r="AM369">
            <v>0</v>
          </cell>
          <cell r="AN369">
            <v>-363.31599999999992</v>
          </cell>
          <cell r="AO369">
            <v>0</v>
          </cell>
          <cell r="AP369">
            <v>188976.22</v>
          </cell>
        </row>
        <row r="370">
          <cell r="A370" t="str">
            <v xml:space="preserve">332.00 0325         </v>
          </cell>
          <cell r="B370">
            <v>325</v>
          </cell>
          <cell r="C370" t="str">
            <v>ProdTrans</v>
          </cell>
          <cell r="D370" t="str">
            <v xml:space="preserve">332.00 0325         </v>
          </cell>
          <cell r="E370">
            <v>332</v>
          </cell>
          <cell r="F370" t="str">
            <v>Reservoirs, Dams and Waterways</v>
          </cell>
          <cell r="G370">
            <v>0</v>
          </cell>
          <cell r="H370">
            <v>103506.99</v>
          </cell>
          <cell r="I370">
            <v>0</v>
          </cell>
          <cell r="J370">
            <v>-160.92999999999998</v>
          </cell>
          <cell r="K370">
            <v>0</v>
          </cell>
          <cell r="L370">
            <v>103346.06000000001</v>
          </cell>
          <cell r="M370">
            <v>0</v>
          </cell>
          <cell r="N370">
            <v>-165.18</v>
          </cell>
          <cell r="O370">
            <v>0</v>
          </cell>
          <cell r="P370">
            <v>103180.88000000002</v>
          </cell>
          <cell r="Q370">
            <v>0</v>
          </cell>
          <cell r="R370">
            <v>46360</v>
          </cell>
          <cell r="S370">
            <v>0</v>
          </cell>
          <cell r="T370">
            <v>2.012965151576795</v>
          </cell>
          <cell r="U370">
            <v>0</v>
          </cell>
          <cell r="V370">
            <v>2082</v>
          </cell>
          <cell r="W370">
            <v>0</v>
          </cell>
          <cell r="X370">
            <v>-160.92999999999998</v>
          </cell>
          <cell r="Y370">
            <v>0</v>
          </cell>
          <cell r="Z370">
            <v>-40</v>
          </cell>
          <cell r="AA370">
            <v>0</v>
          </cell>
          <cell r="AB370">
            <v>-64.371999999999986</v>
          </cell>
          <cell r="AC370">
            <v>0</v>
          </cell>
          <cell r="AD370">
            <v>48216.697999999997</v>
          </cell>
          <cell r="AE370">
            <v>0</v>
          </cell>
          <cell r="AF370">
            <v>2.012965151576795</v>
          </cell>
          <cell r="AG370">
            <v>0</v>
          </cell>
          <cell r="AH370">
            <v>2079</v>
          </cell>
          <cell r="AI370">
            <v>0</v>
          </cell>
          <cell r="AJ370">
            <v>-165.18</v>
          </cell>
          <cell r="AK370">
            <v>0</v>
          </cell>
          <cell r="AL370">
            <v>-40</v>
          </cell>
          <cell r="AM370">
            <v>0</v>
          </cell>
          <cell r="AN370">
            <v>-66.072000000000003</v>
          </cell>
          <cell r="AO370">
            <v>0</v>
          </cell>
          <cell r="AP370">
            <v>50064.445999999996</v>
          </cell>
        </row>
        <row r="371">
          <cell r="A371" t="str">
            <v xml:space="preserve">333.00 0325         </v>
          </cell>
          <cell r="B371">
            <v>325</v>
          </cell>
          <cell r="C371" t="str">
            <v>ProdTrans</v>
          </cell>
          <cell r="D371" t="str">
            <v xml:space="preserve">333.00 0325         </v>
          </cell>
          <cell r="E371">
            <v>333</v>
          </cell>
          <cell r="F371" t="str">
            <v>Waterwheels, Turbines and Generators</v>
          </cell>
          <cell r="G371">
            <v>0</v>
          </cell>
          <cell r="H371">
            <v>497437.95</v>
          </cell>
          <cell r="I371">
            <v>0</v>
          </cell>
          <cell r="J371">
            <v>-1677.45</v>
          </cell>
          <cell r="K371">
            <v>0</v>
          </cell>
          <cell r="L371">
            <v>495760.5</v>
          </cell>
          <cell r="M371">
            <v>0</v>
          </cell>
          <cell r="N371">
            <v>-1760.31</v>
          </cell>
          <cell r="O371">
            <v>0</v>
          </cell>
          <cell r="P371">
            <v>494000.19</v>
          </cell>
          <cell r="Q371">
            <v>0</v>
          </cell>
          <cell r="R371">
            <v>232298</v>
          </cell>
          <cell r="S371">
            <v>0</v>
          </cell>
          <cell r="T371">
            <v>2.0953759186805692</v>
          </cell>
          <cell r="U371">
            <v>0</v>
          </cell>
          <cell r="V371">
            <v>10406</v>
          </cell>
          <cell r="W371">
            <v>0</v>
          </cell>
          <cell r="X371">
            <v>-1677.45</v>
          </cell>
          <cell r="Y371">
            <v>0</v>
          </cell>
          <cell r="Z371">
            <v>-40</v>
          </cell>
          <cell r="AA371">
            <v>0</v>
          </cell>
          <cell r="AB371">
            <v>-670.98</v>
          </cell>
          <cell r="AC371">
            <v>0</v>
          </cell>
          <cell r="AD371">
            <v>240355.56999999998</v>
          </cell>
          <cell r="AE371">
            <v>0</v>
          </cell>
          <cell r="AF371">
            <v>2.0953759186805692</v>
          </cell>
          <cell r="AG371">
            <v>0</v>
          </cell>
          <cell r="AH371">
            <v>10370</v>
          </cell>
          <cell r="AI371">
            <v>0</v>
          </cell>
          <cell r="AJ371">
            <v>-1760.31</v>
          </cell>
          <cell r="AK371">
            <v>0</v>
          </cell>
          <cell r="AL371">
            <v>-40</v>
          </cell>
          <cell r="AM371">
            <v>0</v>
          </cell>
          <cell r="AN371">
            <v>-704.12399999999991</v>
          </cell>
          <cell r="AO371">
            <v>0</v>
          </cell>
          <cell r="AP371">
            <v>248261.13599999997</v>
          </cell>
        </row>
        <row r="372">
          <cell r="A372" t="str">
            <v xml:space="preserve">334.00 0325         </v>
          </cell>
          <cell r="B372">
            <v>325</v>
          </cell>
          <cell r="C372" t="str">
            <v>ProdTrans</v>
          </cell>
          <cell r="D372" t="str">
            <v xml:space="preserve">334.00 0325         </v>
          </cell>
          <cell r="E372">
            <v>334</v>
          </cell>
          <cell r="F372" t="str">
            <v>Accessory Electric Equipment</v>
          </cell>
          <cell r="G372">
            <v>0</v>
          </cell>
          <cell r="H372">
            <v>169721.82</v>
          </cell>
          <cell r="I372">
            <v>0</v>
          </cell>
          <cell r="J372">
            <v>-1681.18</v>
          </cell>
          <cell r="K372">
            <v>0</v>
          </cell>
          <cell r="L372">
            <v>168040.64</v>
          </cell>
          <cell r="M372">
            <v>0</v>
          </cell>
          <cell r="N372">
            <v>-1699.86</v>
          </cell>
          <cell r="O372">
            <v>0</v>
          </cell>
          <cell r="P372">
            <v>166340.78000000003</v>
          </cell>
          <cell r="Q372">
            <v>0</v>
          </cell>
          <cell r="R372">
            <v>71684</v>
          </cell>
          <cell r="S372">
            <v>0</v>
          </cell>
          <cell r="T372">
            <v>2.1959334212712647</v>
          </cell>
          <cell r="U372">
            <v>0</v>
          </cell>
          <cell r="V372">
            <v>3709</v>
          </cell>
          <cell r="W372">
            <v>0</v>
          </cell>
          <cell r="X372">
            <v>-1681.18</v>
          </cell>
          <cell r="Y372">
            <v>0</v>
          </cell>
          <cell r="Z372">
            <v>-20</v>
          </cell>
          <cell r="AA372">
            <v>0</v>
          </cell>
          <cell r="AB372">
            <v>-336.23599999999999</v>
          </cell>
          <cell r="AC372">
            <v>0</v>
          </cell>
          <cell r="AD372">
            <v>73375.584000000003</v>
          </cell>
          <cell r="AE372">
            <v>0</v>
          </cell>
          <cell r="AF372">
            <v>2.1959334212712647</v>
          </cell>
          <cell r="AG372">
            <v>0</v>
          </cell>
          <cell r="AH372">
            <v>3671</v>
          </cell>
          <cell r="AI372">
            <v>0</v>
          </cell>
          <cell r="AJ372">
            <v>-1699.86</v>
          </cell>
          <cell r="AK372">
            <v>0</v>
          </cell>
          <cell r="AL372">
            <v>-20</v>
          </cell>
          <cell r="AM372">
            <v>0</v>
          </cell>
          <cell r="AN372">
            <v>-339.97199999999998</v>
          </cell>
          <cell r="AO372">
            <v>0</v>
          </cell>
          <cell r="AP372">
            <v>75006.752000000008</v>
          </cell>
        </row>
        <row r="373">
          <cell r="A373" t="str">
            <v xml:space="preserve">335.00 0325         </v>
          </cell>
          <cell r="B373">
            <v>325</v>
          </cell>
          <cell r="C373" t="str">
            <v>ProdTrans</v>
          </cell>
          <cell r="D373" t="str">
            <v xml:space="preserve">335.00 0325         </v>
          </cell>
          <cell r="E373">
            <v>335</v>
          </cell>
          <cell r="F373" t="str">
            <v>Miscellaneous Power Plant Equipment</v>
          </cell>
          <cell r="G373">
            <v>0</v>
          </cell>
          <cell r="H373">
            <v>20594.259999999998</v>
          </cell>
          <cell r="I373">
            <v>0</v>
          </cell>
          <cell r="J373">
            <v>-140.24</v>
          </cell>
          <cell r="K373">
            <v>0</v>
          </cell>
          <cell r="L373">
            <v>20454.019999999997</v>
          </cell>
          <cell r="M373">
            <v>0</v>
          </cell>
          <cell r="N373">
            <v>-140.97999999999999</v>
          </cell>
          <cell r="O373">
            <v>0</v>
          </cell>
          <cell r="P373">
            <v>20313.039999999997</v>
          </cell>
          <cell r="Q373">
            <v>0</v>
          </cell>
          <cell r="R373">
            <v>8858</v>
          </cell>
          <cell r="S373">
            <v>0</v>
          </cell>
          <cell r="T373">
            <v>2.0547580320158709</v>
          </cell>
          <cell r="U373">
            <v>0</v>
          </cell>
          <cell r="V373">
            <v>422</v>
          </cell>
          <cell r="W373">
            <v>0</v>
          </cell>
          <cell r="X373">
            <v>-140.24</v>
          </cell>
          <cell r="Y373">
            <v>0</v>
          </cell>
          <cell r="Z373">
            <v>-10</v>
          </cell>
          <cell r="AA373">
            <v>0</v>
          </cell>
          <cell r="AB373">
            <v>-14.024000000000001</v>
          </cell>
          <cell r="AC373">
            <v>0</v>
          </cell>
          <cell r="AD373">
            <v>9125.7360000000008</v>
          </cell>
          <cell r="AE373">
            <v>0</v>
          </cell>
          <cell r="AF373">
            <v>2.0547580320158709</v>
          </cell>
          <cell r="AG373">
            <v>0</v>
          </cell>
          <cell r="AH373">
            <v>419</v>
          </cell>
          <cell r="AI373">
            <v>0</v>
          </cell>
          <cell r="AJ373">
            <v>-140.97999999999999</v>
          </cell>
          <cell r="AK373">
            <v>0</v>
          </cell>
          <cell r="AL373">
            <v>-10</v>
          </cell>
          <cell r="AM373">
            <v>0</v>
          </cell>
          <cell r="AN373">
            <v>-14.097999999999999</v>
          </cell>
          <cell r="AO373">
            <v>0</v>
          </cell>
          <cell r="AP373">
            <v>9389.6580000000013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 t="str">
            <v>TOTAL VIVA NAUGHTON</v>
          </cell>
          <cell r="G374">
            <v>0</v>
          </cell>
          <cell r="H374">
            <v>1194485.95</v>
          </cell>
          <cell r="I374">
            <v>0</v>
          </cell>
          <cell r="J374">
            <v>-4554.21</v>
          </cell>
          <cell r="K374">
            <v>0</v>
          </cell>
          <cell r="L374">
            <v>1189931.7400000002</v>
          </cell>
          <cell r="M374">
            <v>0</v>
          </cell>
          <cell r="N374">
            <v>-4674.619999999999</v>
          </cell>
          <cell r="O374">
            <v>0</v>
          </cell>
          <cell r="P374">
            <v>1185257.1200000001</v>
          </cell>
          <cell r="Q374">
            <v>0</v>
          </cell>
          <cell r="R374">
            <v>534774</v>
          </cell>
          <cell r="S374">
            <v>0</v>
          </cell>
          <cell r="T374">
            <v>0</v>
          </cell>
          <cell r="U374">
            <v>0</v>
          </cell>
          <cell r="V374">
            <v>24591</v>
          </cell>
          <cell r="W374">
            <v>0</v>
          </cell>
          <cell r="X374">
            <v>-4554.21</v>
          </cell>
          <cell r="Y374">
            <v>0</v>
          </cell>
          <cell r="Z374">
            <v>0</v>
          </cell>
          <cell r="AA374">
            <v>0</v>
          </cell>
          <cell r="AB374">
            <v>-1443.3759999999997</v>
          </cell>
          <cell r="AC374">
            <v>0</v>
          </cell>
          <cell r="AD374">
            <v>553367.41399999999</v>
          </cell>
          <cell r="AE374">
            <v>0</v>
          </cell>
          <cell r="AF374">
            <v>0</v>
          </cell>
          <cell r="AG374">
            <v>0</v>
          </cell>
          <cell r="AH374">
            <v>24493</v>
          </cell>
          <cell r="AI374">
            <v>0</v>
          </cell>
          <cell r="AJ374">
            <v>-4674.619999999999</v>
          </cell>
          <cell r="AK374">
            <v>0</v>
          </cell>
          <cell r="AL374">
            <v>0</v>
          </cell>
          <cell r="AM374">
            <v>0</v>
          </cell>
          <cell r="AN374">
            <v>-1487.5819999999997</v>
          </cell>
          <cell r="AO374">
            <v>0</v>
          </cell>
          <cell r="AP374">
            <v>571698.21200000006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 t="str">
            <v>WALLOWA FALLS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</row>
        <row r="377">
          <cell r="A377" t="str">
            <v xml:space="preserve">331.00 0326         </v>
          </cell>
          <cell r="B377">
            <v>326</v>
          </cell>
          <cell r="C377" t="str">
            <v>ProdTrans</v>
          </cell>
          <cell r="D377" t="str">
            <v xml:space="preserve">331.00 0326         </v>
          </cell>
          <cell r="E377">
            <v>331</v>
          </cell>
          <cell r="F377" t="str">
            <v>Structures and Improvements</v>
          </cell>
          <cell r="G377">
            <v>0</v>
          </cell>
          <cell r="H377">
            <v>112225.05</v>
          </cell>
          <cell r="I377">
            <v>0</v>
          </cell>
          <cell r="J377">
            <v>-269.01</v>
          </cell>
          <cell r="K377">
            <v>0</v>
          </cell>
          <cell r="L377">
            <v>111956.04000000001</v>
          </cell>
          <cell r="M377">
            <v>0</v>
          </cell>
          <cell r="N377">
            <v>-272.92</v>
          </cell>
          <cell r="O377">
            <v>0</v>
          </cell>
          <cell r="P377">
            <v>111683.12000000001</v>
          </cell>
          <cell r="Q377">
            <v>0</v>
          </cell>
          <cell r="R377">
            <v>88911</v>
          </cell>
          <cell r="S377">
            <v>0</v>
          </cell>
          <cell r="T377">
            <v>3.9350702748975155</v>
          </cell>
          <cell r="U377">
            <v>0</v>
          </cell>
          <cell r="V377">
            <v>4411</v>
          </cell>
          <cell r="W377">
            <v>0</v>
          </cell>
          <cell r="X377">
            <v>-269.01</v>
          </cell>
          <cell r="Y377">
            <v>0</v>
          </cell>
          <cell r="Z377">
            <v>-40</v>
          </cell>
          <cell r="AA377">
            <v>0</v>
          </cell>
          <cell r="AB377">
            <v>-107.604</v>
          </cell>
          <cell r="AC377">
            <v>0</v>
          </cell>
          <cell r="AD377">
            <v>92945.385999999999</v>
          </cell>
          <cell r="AE377">
            <v>0</v>
          </cell>
          <cell r="AF377">
            <v>3.9350702748975155</v>
          </cell>
          <cell r="AG377">
            <v>0</v>
          </cell>
          <cell r="AH377">
            <v>4400</v>
          </cell>
          <cell r="AI377">
            <v>0</v>
          </cell>
          <cell r="AJ377">
            <v>-272.92</v>
          </cell>
          <cell r="AK377">
            <v>0</v>
          </cell>
          <cell r="AL377">
            <v>-40</v>
          </cell>
          <cell r="AM377">
            <v>0</v>
          </cell>
          <cell r="AN377">
            <v>-109.16800000000001</v>
          </cell>
          <cell r="AO377">
            <v>0</v>
          </cell>
          <cell r="AP377">
            <v>96963.297999999995</v>
          </cell>
        </row>
        <row r="378">
          <cell r="A378" t="str">
            <v xml:space="preserve">332.00 0326         </v>
          </cell>
          <cell r="B378">
            <v>326</v>
          </cell>
          <cell r="C378" t="str">
            <v>ProdTrans</v>
          </cell>
          <cell r="D378" t="str">
            <v xml:space="preserve">332.00 0326         </v>
          </cell>
          <cell r="E378">
            <v>332</v>
          </cell>
          <cell r="F378" t="str">
            <v>Reservoirs, Dams and Waterways</v>
          </cell>
          <cell r="G378">
            <v>0</v>
          </cell>
          <cell r="H378">
            <v>909447.61</v>
          </cell>
          <cell r="I378">
            <v>0</v>
          </cell>
          <cell r="J378">
            <v>-1558.0699999999997</v>
          </cell>
          <cell r="K378">
            <v>0</v>
          </cell>
          <cell r="L378">
            <v>907889.54</v>
          </cell>
          <cell r="M378">
            <v>0</v>
          </cell>
          <cell r="N378">
            <v>-1592.7600000000002</v>
          </cell>
          <cell r="O378">
            <v>0</v>
          </cell>
          <cell r="P378">
            <v>906296.78</v>
          </cell>
          <cell r="Q378">
            <v>0</v>
          </cell>
          <cell r="R378">
            <v>719140</v>
          </cell>
          <cell r="S378">
            <v>0</v>
          </cell>
          <cell r="T378">
            <v>4.0049468360564591</v>
          </cell>
          <cell r="U378">
            <v>0</v>
          </cell>
          <cell r="V378">
            <v>36392</v>
          </cell>
          <cell r="W378">
            <v>0</v>
          </cell>
          <cell r="X378">
            <v>-1558.0699999999997</v>
          </cell>
          <cell r="Y378">
            <v>0</v>
          </cell>
          <cell r="Z378">
            <v>-40</v>
          </cell>
          <cell r="AA378">
            <v>0</v>
          </cell>
          <cell r="AB378">
            <v>-623.22799999999984</v>
          </cell>
          <cell r="AC378">
            <v>0</v>
          </cell>
          <cell r="AD378">
            <v>753350.70200000005</v>
          </cell>
          <cell r="AE378">
            <v>0</v>
          </cell>
          <cell r="AF378">
            <v>4.0049468360564591</v>
          </cell>
          <cell r="AG378">
            <v>0</v>
          </cell>
          <cell r="AH378">
            <v>36329</v>
          </cell>
          <cell r="AI378">
            <v>0</v>
          </cell>
          <cell r="AJ378">
            <v>-1592.7600000000002</v>
          </cell>
          <cell r="AK378">
            <v>0</v>
          </cell>
          <cell r="AL378">
            <v>-40</v>
          </cell>
          <cell r="AM378">
            <v>0</v>
          </cell>
          <cell r="AN378">
            <v>-637.10400000000004</v>
          </cell>
          <cell r="AO378">
            <v>0</v>
          </cell>
          <cell r="AP378">
            <v>787449.83799999999</v>
          </cell>
        </row>
        <row r="379">
          <cell r="A379" t="str">
            <v xml:space="preserve">333.00 0326         </v>
          </cell>
          <cell r="B379">
            <v>326</v>
          </cell>
          <cell r="C379" t="str">
            <v>ProdTrans</v>
          </cell>
          <cell r="D379" t="str">
            <v xml:space="preserve">333.00 0326         </v>
          </cell>
          <cell r="E379">
            <v>333</v>
          </cell>
          <cell r="F379" t="str">
            <v>Waterwheels, Turbines and Generators</v>
          </cell>
          <cell r="G379">
            <v>0</v>
          </cell>
          <cell r="H379">
            <v>105583.87</v>
          </cell>
          <cell r="I379">
            <v>0</v>
          </cell>
          <cell r="J379">
            <v>-549.29</v>
          </cell>
          <cell r="K379">
            <v>0</v>
          </cell>
          <cell r="L379">
            <v>105034.58</v>
          </cell>
          <cell r="M379">
            <v>0</v>
          </cell>
          <cell r="N379">
            <v>-564.47</v>
          </cell>
          <cell r="O379">
            <v>0</v>
          </cell>
          <cell r="P379">
            <v>104470.11</v>
          </cell>
          <cell r="Q379">
            <v>0</v>
          </cell>
          <cell r="R379">
            <v>72452</v>
          </cell>
          <cell r="S379">
            <v>0</v>
          </cell>
          <cell r="T379">
            <v>2.466890210770154</v>
          </cell>
          <cell r="U379">
            <v>0</v>
          </cell>
          <cell r="V379">
            <v>2598</v>
          </cell>
          <cell r="W379">
            <v>0</v>
          </cell>
          <cell r="X379">
            <v>-549.29</v>
          </cell>
          <cell r="Y379">
            <v>0</v>
          </cell>
          <cell r="Z379">
            <v>-40</v>
          </cell>
          <cell r="AA379">
            <v>0</v>
          </cell>
          <cell r="AB379">
            <v>-219.71599999999998</v>
          </cell>
          <cell r="AC379">
            <v>0</v>
          </cell>
          <cell r="AD379">
            <v>74280.994000000006</v>
          </cell>
          <cell r="AE379">
            <v>0</v>
          </cell>
          <cell r="AF379">
            <v>2.466890210770154</v>
          </cell>
          <cell r="AG379">
            <v>0</v>
          </cell>
          <cell r="AH379">
            <v>2584</v>
          </cell>
          <cell r="AI379">
            <v>0</v>
          </cell>
          <cell r="AJ379">
            <v>-564.47</v>
          </cell>
          <cell r="AK379">
            <v>0</v>
          </cell>
          <cell r="AL379">
            <v>-40</v>
          </cell>
          <cell r="AM379">
            <v>0</v>
          </cell>
          <cell r="AN379">
            <v>-225.78800000000004</v>
          </cell>
          <cell r="AO379">
            <v>0</v>
          </cell>
          <cell r="AP379">
            <v>76074.736000000004</v>
          </cell>
        </row>
        <row r="380">
          <cell r="A380" t="str">
            <v xml:space="preserve">334.00 0326         </v>
          </cell>
          <cell r="B380">
            <v>326</v>
          </cell>
          <cell r="C380" t="str">
            <v>ProdTrans</v>
          </cell>
          <cell r="D380" t="str">
            <v xml:space="preserve">334.00 0326         </v>
          </cell>
          <cell r="E380">
            <v>334</v>
          </cell>
          <cell r="F380" t="str">
            <v>Accessory Electric Equipment</v>
          </cell>
          <cell r="G380">
            <v>0</v>
          </cell>
          <cell r="H380">
            <v>1393215.15</v>
          </cell>
          <cell r="I380">
            <v>0</v>
          </cell>
          <cell r="J380">
            <v>-11495.91</v>
          </cell>
          <cell r="K380">
            <v>0</v>
          </cell>
          <cell r="L380">
            <v>1381719.24</v>
          </cell>
          <cell r="M380">
            <v>0</v>
          </cell>
          <cell r="N380">
            <v>-11737.25</v>
          </cell>
          <cell r="O380">
            <v>0</v>
          </cell>
          <cell r="P380">
            <v>1369981.99</v>
          </cell>
          <cell r="Q380">
            <v>0</v>
          </cell>
          <cell r="R380">
            <v>1040214</v>
          </cell>
          <cell r="S380">
            <v>0</v>
          </cell>
          <cell r="T380">
            <v>5.6236456654487563</v>
          </cell>
          <cell r="U380">
            <v>0</v>
          </cell>
          <cell r="V380">
            <v>78026</v>
          </cell>
          <cell r="W380">
            <v>0</v>
          </cell>
          <cell r="X380">
            <v>-11495.91</v>
          </cell>
          <cell r="Y380">
            <v>0</v>
          </cell>
          <cell r="Z380">
            <v>-20</v>
          </cell>
          <cell r="AA380">
            <v>0</v>
          </cell>
          <cell r="AB380">
            <v>-2299.1820000000002</v>
          </cell>
          <cell r="AC380">
            <v>0</v>
          </cell>
          <cell r="AD380">
            <v>1104444.9080000001</v>
          </cell>
          <cell r="AE380">
            <v>0</v>
          </cell>
          <cell r="AF380">
            <v>5.6236456654487563</v>
          </cell>
          <cell r="AG380">
            <v>0</v>
          </cell>
          <cell r="AH380">
            <v>77373</v>
          </cell>
          <cell r="AI380">
            <v>0</v>
          </cell>
          <cell r="AJ380">
            <v>-11737.25</v>
          </cell>
          <cell r="AK380">
            <v>0</v>
          </cell>
          <cell r="AL380">
            <v>-20</v>
          </cell>
          <cell r="AM380">
            <v>0</v>
          </cell>
          <cell r="AN380">
            <v>-2347.4499999999998</v>
          </cell>
          <cell r="AO380">
            <v>0</v>
          </cell>
          <cell r="AP380">
            <v>1167733.2080000001</v>
          </cell>
        </row>
        <row r="381">
          <cell r="A381" t="str">
            <v xml:space="preserve">336.00 0326         </v>
          </cell>
          <cell r="B381">
            <v>326</v>
          </cell>
          <cell r="C381" t="str">
            <v>ProdTrans</v>
          </cell>
          <cell r="D381" t="str">
            <v xml:space="preserve">336.00 0326         </v>
          </cell>
          <cell r="E381">
            <v>336</v>
          </cell>
          <cell r="F381" t="str">
            <v>Roads, Railroads and Bridges</v>
          </cell>
          <cell r="G381">
            <v>0</v>
          </cell>
          <cell r="H381">
            <v>310958.51</v>
          </cell>
          <cell r="I381">
            <v>0</v>
          </cell>
          <cell r="J381">
            <v>-605.94000000000005</v>
          </cell>
          <cell r="K381">
            <v>0</v>
          </cell>
          <cell r="L381">
            <v>310352.57</v>
          </cell>
          <cell r="M381">
            <v>0</v>
          </cell>
          <cell r="N381">
            <v>-614.64</v>
          </cell>
          <cell r="O381">
            <v>0</v>
          </cell>
          <cell r="P381">
            <v>309737.93</v>
          </cell>
          <cell r="Q381">
            <v>0</v>
          </cell>
          <cell r="R381">
            <v>235849</v>
          </cell>
          <cell r="S381">
            <v>0</v>
          </cell>
          <cell r="T381">
            <v>5.0770367878734017</v>
          </cell>
          <cell r="U381">
            <v>0</v>
          </cell>
          <cell r="V381">
            <v>15772</v>
          </cell>
          <cell r="W381">
            <v>0</v>
          </cell>
          <cell r="X381">
            <v>-605.94000000000005</v>
          </cell>
          <cell r="Y381">
            <v>0</v>
          </cell>
          <cell r="Z381">
            <v>-40</v>
          </cell>
          <cell r="AA381">
            <v>0</v>
          </cell>
          <cell r="AB381">
            <v>-242.37600000000003</v>
          </cell>
          <cell r="AC381">
            <v>0</v>
          </cell>
          <cell r="AD381">
            <v>250772.68400000001</v>
          </cell>
          <cell r="AE381">
            <v>0</v>
          </cell>
          <cell r="AF381">
            <v>5.0770367878734017</v>
          </cell>
          <cell r="AG381">
            <v>0</v>
          </cell>
          <cell r="AH381">
            <v>15741</v>
          </cell>
          <cell r="AI381">
            <v>0</v>
          </cell>
          <cell r="AJ381">
            <v>-614.64</v>
          </cell>
          <cell r="AK381">
            <v>0</v>
          </cell>
          <cell r="AL381">
            <v>-40</v>
          </cell>
          <cell r="AM381">
            <v>0</v>
          </cell>
          <cell r="AN381">
            <v>-245.85599999999999</v>
          </cell>
          <cell r="AO381">
            <v>0</v>
          </cell>
          <cell r="AP381">
            <v>265653.18799999997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 t="str">
            <v>TOTAL WALLOWA FALLS</v>
          </cell>
          <cell r="G382">
            <v>0</v>
          </cell>
          <cell r="H382">
            <v>2831430.1899999995</v>
          </cell>
          <cell r="I382">
            <v>0</v>
          </cell>
          <cell r="J382">
            <v>-14478.22</v>
          </cell>
          <cell r="K382">
            <v>0</v>
          </cell>
          <cell r="L382">
            <v>2816951.97</v>
          </cell>
          <cell r="M382">
            <v>0</v>
          </cell>
          <cell r="N382">
            <v>-14782.04</v>
          </cell>
          <cell r="O382">
            <v>0</v>
          </cell>
          <cell r="P382">
            <v>2802169.93</v>
          </cell>
          <cell r="Q382">
            <v>0</v>
          </cell>
          <cell r="R382">
            <v>2156566</v>
          </cell>
          <cell r="S382">
            <v>0</v>
          </cell>
          <cell r="T382">
            <v>0</v>
          </cell>
          <cell r="U382">
            <v>0</v>
          </cell>
          <cell r="V382">
            <v>137199</v>
          </cell>
          <cell r="W382">
            <v>0</v>
          </cell>
          <cell r="X382">
            <v>-14478.22</v>
          </cell>
          <cell r="Y382">
            <v>0</v>
          </cell>
          <cell r="Z382">
            <v>0</v>
          </cell>
          <cell r="AA382">
            <v>0</v>
          </cell>
          <cell r="AB382">
            <v>-3492.1060000000002</v>
          </cell>
          <cell r="AC382">
            <v>0</v>
          </cell>
          <cell r="AD382">
            <v>2275794.6740000001</v>
          </cell>
          <cell r="AE382">
            <v>0</v>
          </cell>
          <cell r="AF382">
            <v>0</v>
          </cell>
          <cell r="AG382">
            <v>0</v>
          </cell>
          <cell r="AH382">
            <v>136427</v>
          </cell>
          <cell r="AI382">
            <v>0</v>
          </cell>
          <cell r="AJ382">
            <v>-14782.04</v>
          </cell>
          <cell r="AK382">
            <v>0</v>
          </cell>
          <cell r="AL382">
            <v>0</v>
          </cell>
          <cell r="AM382">
            <v>0</v>
          </cell>
          <cell r="AN382">
            <v>-3565.366</v>
          </cell>
          <cell r="AO382">
            <v>0</v>
          </cell>
          <cell r="AP382">
            <v>2393874.2680000002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 t="str">
            <v>WEBER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</row>
        <row r="385">
          <cell r="A385" t="str">
            <v xml:space="preserve">331.00 0327         </v>
          </cell>
          <cell r="B385">
            <v>327</v>
          </cell>
          <cell r="C385" t="str">
            <v>ProdTrans</v>
          </cell>
          <cell r="D385" t="str">
            <v xml:space="preserve">331.00 0327         </v>
          </cell>
          <cell r="E385">
            <v>331</v>
          </cell>
          <cell r="F385" t="str">
            <v>Structures and Improvements</v>
          </cell>
          <cell r="G385">
            <v>0</v>
          </cell>
          <cell r="H385">
            <v>368302.99</v>
          </cell>
          <cell r="I385">
            <v>0</v>
          </cell>
          <cell r="J385">
            <v>-1207.1400000000001</v>
          </cell>
          <cell r="K385">
            <v>0</v>
          </cell>
          <cell r="L385">
            <v>367095.85</v>
          </cell>
          <cell r="M385">
            <v>0</v>
          </cell>
          <cell r="N385">
            <v>-1223.6500000000001</v>
          </cell>
          <cell r="O385">
            <v>0</v>
          </cell>
          <cell r="P385">
            <v>365872.19999999995</v>
          </cell>
          <cell r="Q385">
            <v>0</v>
          </cell>
          <cell r="R385">
            <v>258763</v>
          </cell>
          <cell r="S385">
            <v>0</v>
          </cell>
          <cell r="T385">
            <v>3.2878712336392217</v>
          </cell>
          <cell r="U385">
            <v>0</v>
          </cell>
          <cell r="V385">
            <v>12089</v>
          </cell>
          <cell r="W385">
            <v>0</v>
          </cell>
          <cell r="X385">
            <v>-1207.1400000000001</v>
          </cell>
          <cell r="Y385">
            <v>0</v>
          </cell>
          <cell r="Z385">
            <v>-40</v>
          </cell>
          <cell r="AA385">
            <v>0</v>
          </cell>
          <cell r="AB385">
            <v>-482.85600000000005</v>
          </cell>
          <cell r="AC385">
            <v>0</v>
          </cell>
          <cell r="AD385">
            <v>269162.00399999996</v>
          </cell>
          <cell r="AE385">
            <v>0</v>
          </cell>
          <cell r="AF385">
            <v>3.2878712336392217</v>
          </cell>
          <cell r="AG385">
            <v>0</v>
          </cell>
          <cell r="AH385">
            <v>12050</v>
          </cell>
          <cell r="AI385">
            <v>0</v>
          </cell>
          <cell r="AJ385">
            <v>-1223.6500000000001</v>
          </cell>
          <cell r="AK385">
            <v>0</v>
          </cell>
          <cell r="AL385">
            <v>-40</v>
          </cell>
          <cell r="AM385">
            <v>0</v>
          </cell>
          <cell r="AN385">
            <v>-489.46</v>
          </cell>
          <cell r="AO385">
            <v>0</v>
          </cell>
          <cell r="AP385">
            <v>279498.89399999991</v>
          </cell>
        </row>
        <row r="386">
          <cell r="A386" t="str">
            <v xml:space="preserve">332.00 0327         </v>
          </cell>
          <cell r="B386">
            <v>327</v>
          </cell>
          <cell r="C386" t="str">
            <v>ProdTrans</v>
          </cell>
          <cell r="D386" t="str">
            <v xml:space="preserve">332.00 0327         </v>
          </cell>
          <cell r="E386">
            <v>332</v>
          </cell>
          <cell r="F386" t="str">
            <v>Reservoirs, Dams and Waterways</v>
          </cell>
          <cell r="G386">
            <v>0</v>
          </cell>
          <cell r="H386">
            <v>1358944.18</v>
          </cell>
          <cell r="I386">
            <v>0</v>
          </cell>
          <cell r="J386">
            <v>-4737.329999999999</v>
          </cell>
          <cell r="K386">
            <v>0</v>
          </cell>
          <cell r="L386">
            <v>1354206.8499999999</v>
          </cell>
          <cell r="M386">
            <v>0</v>
          </cell>
          <cell r="N386">
            <v>-4829.4800000000005</v>
          </cell>
          <cell r="O386">
            <v>0</v>
          </cell>
          <cell r="P386">
            <v>1349377.3699999999</v>
          </cell>
          <cell r="Q386">
            <v>0</v>
          </cell>
          <cell r="R386">
            <v>931858</v>
          </cell>
          <cell r="S386">
            <v>0</v>
          </cell>
          <cell r="T386">
            <v>2.9196347226350046</v>
          </cell>
          <cell r="U386">
            <v>0</v>
          </cell>
          <cell r="V386">
            <v>39607</v>
          </cell>
          <cell r="W386">
            <v>0</v>
          </cell>
          <cell r="X386">
            <v>-4737.329999999999</v>
          </cell>
          <cell r="Y386">
            <v>0</v>
          </cell>
          <cell r="Z386">
            <v>-40</v>
          </cell>
          <cell r="AA386">
            <v>0</v>
          </cell>
          <cell r="AB386">
            <v>-1894.9319999999996</v>
          </cell>
          <cell r="AC386">
            <v>0</v>
          </cell>
          <cell r="AD386">
            <v>964832.73800000001</v>
          </cell>
          <cell r="AE386">
            <v>0</v>
          </cell>
          <cell r="AF386">
            <v>2.9196347226350046</v>
          </cell>
          <cell r="AG386">
            <v>0</v>
          </cell>
          <cell r="AH386">
            <v>39467</v>
          </cell>
          <cell r="AI386">
            <v>0</v>
          </cell>
          <cell r="AJ386">
            <v>-4829.4800000000005</v>
          </cell>
          <cell r="AK386">
            <v>0</v>
          </cell>
          <cell r="AL386">
            <v>-40</v>
          </cell>
          <cell r="AM386">
            <v>0</v>
          </cell>
          <cell r="AN386">
            <v>-1931.7920000000001</v>
          </cell>
          <cell r="AO386">
            <v>0</v>
          </cell>
          <cell r="AP386">
            <v>997538.46600000001</v>
          </cell>
        </row>
        <row r="387">
          <cell r="A387" t="str">
            <v xml:space="preserve">333.00 0327         </v>
          </cell>
          <cell r="B387">
            <v>327</v>
          </cell>
          <cell r="C387" t="str">
            <v>ProdTrans</v>
          </cell>
          <cell r="D387" t="str">
            <v xml:space="preserve">333.00 0327         </v>
          </cell>
          <cell r="E387">
            <v>333</v>
          </cell>
          <cell r="F387" t="str">
            <v>Waterwheels, Turbines and Generators</v>
          </cell>
          <cell r="G387">
            <v>0</v>
          </cell>
          <cell r="H387">
            <v>904665.2</v>
          </cell>
          <cell r="I387">
            <v>0</v>
          </cell>
          <cell r="J387">
            <v>-3585.5099999999998</v>
          </cell>
          <cell r="K387">
            <v>0</v>
          </cell>
          <cell r="L387">
            <v>901079.69</v>
          </cell>
          <cell r="M387">
            <v>0</v>
          </cell>
          <cell r="N387">
            <v>-3716.3000000000006</v>
          </cell>
          <cell r="O387">
            <v>0</v>
          </cell>
          <cell r="P387">
            <v>897363.3899999999</v>
          </cell>
          <cell r="Q387">
            <v>0</v>
          </cell>
          <cell r="R387">
            <v>592171</v>
          </cell>
          <cell r="S387">
            <v>0</v>
          </cell>
          <cell r="T387">
            <v>3.7694999138193035</v>
          </cell>
          <cell r="U387">
            <v>0</v>
          </cell>
          <cell r="V387">
            <v>34034</v>
          </cell>
          <cell r="W387">
            <v>0</v>
          </cell>
          <cell r="X387">
            <v>-3585.5099999999998</v>
          </cell>
          <cell r="Y387">
            <v>0</v>
          </cell>
          <cell r="Z387">
            <v>-40</v>
          </cell>
          <cell r="AA387">
            <v>0</v>
          </cell>
          <cell r="AB387">
            <v>-1434.204</v>
          </cell>
          <cell r="AC387">
            <v>0</v>
          </cell>
          <cell r="AD387">
            <v>621185.28599999996</v>
          </cell>
          <cell r="AE387">
            <v>0</v>
          </cell>
          <cell r="AF387">
            <v>3.7694999138193035</v>
          </cell>
          <cell r="AG387">
            <v>0</v>
          </cell>
          <cell r="AH387">
            <v>33896</v>
          </cell>
          <cell r="AI387">
            <v>0</v>
          </cell>
          <cell r="AJ387">
            <v>-3716.3000000000006</v>
          </cell>
          <cell r="AK387">
            <v>0</v>
          </cell>
          <cell r="AL387">
            <v>-40</v>
          </cell>
          <cell r="AM387">
            <v>0</v>
          </cell>
          <cell r="AN387">
            <v>-1486.5200000000002</v>
          </cell>
          <cell r="AO387">
            <v>0</v>
          </cell>
          <cell r="AP387">
            <v>649878.4659999999</v>
          </cell>
        </row>
        <row r="388">
          <cell r="A388" t="str">
            <v xml:space="preserve">334.00 0327         </v>
          </cell>
          <cell r="B388">
            <v>327</v>
          </cell>
          <cell r="C388" t="str">
            <v>ProdTrans</v>
          </cell>
          <cell r="D388" t="str">
            <v xml:space="preserve">334.00 0327         </v>
          </cell>
          <cell r="E388">
            <v>334</v>
          </cell>
          <cell r="F388" t="str">
            <v>Accessory Electric Equipment</v>
          </cell>
          <cell r="G388">
            <v>0</v>
          </cell>
          <cell r="H388">
            <v>253737.73</v>
          </cell>
          <cell r="I388">
            <v>0</v>
          </cell>
          <cell r="J388">
            <v>-1481.46</v>
          </cell>
          <cell r="K388">
            <v>0</v>
          </cell>
          <cell r="L388">
            <v>252256.27000000002</v>
          </cell>
          <cell r="M388">
            <v>0</v>
          </cell>
          <cell r="N388">
            <v>-1625</v>
          </cell>
          <cell r="O388">
            <v>0</v>
          </cell>
          <cell r="P388">
            <v>250631.27000000002</v>
          </cell>
          <cell r="Q388">
            <v>0</v>
          </cell>
          <cell r="R388">
            <v>71575</v>
          </cell>
          <cell r="S388">
            <v>0</v>
          </cell>
          <cell r="T388">
            <v>3.5732580842125987</v>
          </cell>
          <cell r="U388">
            <v>0</v>
          </cell>
          <cell r="V388">
            <v>9040</v>
          </cell>
          <cell r="W388">
            <v>0</v>
          </cell>
          <cell r="X388">
            <v>-1481.46</v>
          </cell>
          <cell r="Y388">
            <v>0</v>
          </cell>
          <cell r="Z388">
            <v>-20</v>
          </cell>
          <cell r="AA388">
            <v>0</v>
          </cell>
          <cell r="AB388">
            <v>-296.29200000000003</v>
          </cell>
          <cell r="AC388">
            <v>0</v>
          </cell>
          <cell r="AD388">
            <v>78837.247999999992</v>
          </cell>
          <cell r="AE388">
            <v>0</v>
          </cell>
          <cell r="AF388">
            <v>3.5732580842125987</v>
          </cell>
          <cell r="AG388">
            <v>0</v>
          </cell>
          <cell r="AH388">
            <v>8985</v>
          </cell>
          <cell r="AI388">
            <v>0</v>
          </cell>
          <cell r="AJ388">
            <v>-1625</v>
          </cell>
          <cell r="AK388">
            <v>0</v>
          </cell>
          <cell r="AL388">
            <v>-20</v>
          </cell>
          <cell r="AM388">
            <v>0</v>
          </cell>
          <cell r="AN388">
            <v>-325</v>
          </cell>
          <cell r="AO388">
            <v>0</v>
          </cell>
          <cell r="AP388">
            <v>85872.247999999992</v>
          </cell>
        </row>
        <row r="389">
          <cell r="A389" t="str">
            <v xml:space="preserve">335.00 0327         </v>
          </cell>
          <cell r="B389">
            <v>327</v>
          </cell>
          <cell r="C389" t="str">
            <v>ProdTrans</v>
          </cell>
          <cell r="D389" t="str">
            <v xml:space="preserve">335.00 0327         </v>
          </cell>
          <cell r="E389">
            <v>335</v>
          </cell>
          <cell r="F389" t="str">
            <v>Miscellaneous Power Plant Equipment</v>
          </cell>
          <cell r="G389">
            <v>0</v>
          </cell>
          <cell r="H389">
            <v>22270.09</v>
          </cell>
          <cell r="I389">
            <v>0</v>
          </cell>
          <cell r="J389">
            <v>-153.48000000000002</v>
          </cell>
          <cell r="K389">
            <v>0</v>
          </cell>
          <cell r="L389">
            <v>22116.61</v>
          </cell>
          <cell r="M389">
            <v>0</v>
          </cell>
          <cell r="N389">
            <v>-154.32</v>
          </cell>
          <cell r="O389">
            <v>0</v>
          </cell>
          <cell r="P389">
            <v>21962.29</v>
          </cell>
          <cell r="Q389">
            <v>0</v>
          </cell>
          <cell r="R389">
            <v>14643</v>
          </cell>
          <cell r="S389">
            <v>0</v>
          </cell>
          <cell r="T389">
            <v>3.861252220228776</v>
          </cell>
          <cell r="U389">
            <v>0</v>
          </cell>
          <cell r="V389">
            <v>857</v>
          </cell>
          <cell r="W389">
            <v>0</v>
          </cell>
          <cell r="X389">
            <v>-153.48000000000002</v>
          </cell>
          <cell r="Y389">
            <v>0</v>
          </cell>
          <cell r="Z389">
            <v>-10</v>
          </cell>
          <cell r="AA389">
            <v>0</v>
          </cell>
          <cell r="AB389">
            <v>-15.348000000000003</v>
          </cell>
          <cell r="AC389">
            <v>0</v>
          </cell>
          <cell r="AD389">
            <v>15331.172</v>
          </cell>
          <cell r="AE389">
            <v>0</v>
          </cell>
          <cell r="AF389">
            <v>3.861252220228776</v>
          </cell>
          <cell r="AG389">
            <v>0</v>
          </cell>
          <cell r="AH389">
            <v>851</v>
          </cell>
          <cell r="AI389">
            <v>0</v>
          </cell>
          <cell r="AJ389">
            <v>-154.32</v>
          </cell>
          <cell r="AK389">
            <v>0</v>
          </cell>
          <cell r="AL389">
            <v>-10</v>
          </cell>
          <cell r="AM389">
            <v>0</v>
          </cell>
          <cell r="AN389">
            <v>-15.431999999999999</v>
          </cell>
          <cell r="AO389">
            <v>0</v>
          </cell>
          <cell r="AP389">
            <v>16012.42</v>
          </cell>
        </row>
        <row r="390">
          <cell r="A390" t="str">
            <v xml:space="preserve">336.00 0327         </v>
          </cell>
          <cell r="B390">
            <v>327</v>
          </cell>
          <cell r="C390" t="str">
            <v>ProdTrans</v>
          </cell>
          <cell r="D390" t="str">
            <v xml:space="preserve">336.00 0327         </v>
          </cell>
          <cell r="E390">
            <v>336</v>
          </cell>
          <cell r="F390" t="str">
            <v>Roads, Railroads and Bridges</v>
          </cell>
          <cell r="G390">
            <v>0</v>
          </cell>
          <cell r="H390">
            <v>39856.53</v>
          </cell>
          <cell r="I390">
            <v>0</v>
          </cell>
          <cell r="J390">
            <v>-78.72</v>
          </cell>
          <cell r="K390">
            <v>0</v>
          </cell>
          <cell r="L390">
            <v>39777.81</v>
          </cell>
          <cell r="M390">
            <v>0</v>
          </cell>
          <cell r="N390">
            <v>-79.849999999999994</v>
          </cell>
          <cell r="O390">
            <v>0</v>
          </cell>
          <cell r="P390">
            <v>39697.96</v>
          </cell>
          <cell r="Q390">
            <v>0</v>
          </cell>
          <cell r="R390">
            <v>24646</v>
          </cell>
          <cell r="S390">
            <v>0</v>
          </cell>
          <cell r="T390">
            <v>4.595721467672182</v>
          </cell>
          <cell r="U390">
            <v>0</v>
          </cell>
          <cell r="V390">
            <v>1830</v>
          </cell>
          <cell r="W390">
            <v>0</v>
          </cell>
          <cell r="X390">
            <v>-78.72</v>
          </cell>
          <cell r="Y390">
            <v>0</v>
          </cell>
          <cell r="Z390">
            <v>-40</v>
          </cell>
          <cell r="AA390">
            <v>0</v>
          </cell>
          <cell r="AB390">
            <v>-31.488000000000003</v>
          </cell>
          <cell r="AC390">
            <v>0</v>
          </cell>
          <cell r="AD390">
            <v>26365.791999999998</v>
          </cell>
          <cell r="AE390">
            <v>0</v>
          </cell>
          <cell r="AF390">
            <v>4.595721467672182</v>
          </cell>
          <cell r="AG390">
            <v>0</v>
          </cell>
          <cell r="AH390">
            <v>1826</v>
          </cell>
          <cell r="AI390">
            <v>0</v>
          </cell>
          <cell r="AJ390">
            <v>-79.849999999999994</v>
          </cell>
          <cell r="AK390">
            <v>0</v>
          </cell>
          <cell r="AL390">
            <v>-40</v>
          </cell>
          <cell r="AM390">
            <v>0</v>
          </cell>
          <cell r="AN390">
            <v>-31.94</v>
          </cell>
          <cell r="AO390">
            <v>0</v>
          </cell>
          <cell r="AP390">
            <v>28080.002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 t="str">
            <v>TOTAL WEBER</v>
          </cell>
          <cell r="G391">
            <v>0</v>
          </cell>
          <cell r="H391">
            <v>2947776.7199999997</v>
          </cell>
          <cell r="I391">
            <v>0</v>
          </cell>
          <cell r="J391">
            <v>-11243.639999999998</v>
          </cell>
          <cell r="K391">
            <v>0</v>
          </cell>
          <cell r="L391">
            <v>2936533.0799999996</v>
          </cell>
          <cell r="M391">
            <v>0</v>
          </cell>
          <cell r="N391">
            <v>-11628.600000000002</v>
          </cell>
          <cell r="O391">
            <v>0</v>
          </cell>
          <cell r="P391">
            <v>2924904.48</v>
          </cell>
          <cell r="Q391">
            <v>0</v>
          </cell>
          <cell r="R391">
            <v>1893656</v>
          </cell>
          <cell r="S391">
            <v>0</v>
          </cell>
          <cell r="T391">
            <v>0</v>
          </cell>
          <cell r="U391">
            <v>0</v>
          </cell>
          <cell r="V391">
            <v>97457</v>
          </cell>
          <cell r="W391">
            <v>0</v>
          </cell>
          <cell r="X391">
            <v>-11243.639999999998</v>
          </cell>
          <cell r="Y391">
            <v>0</v>
          </cell>
          <cell r="Z391">
            <v>0</v>
          </cell>
          <cell r="AA391">
            <v>0</v>
          </cell>
          <cell r="AB391">
            <v>-4155.12</v>
          </cell>
          <cell r="AC391">
            <v>0</v>
          </cell>
          <cell r="AD391">
            <v>1975714.2399999998</v>
          </cell>
          <cell r="AE391">
            <v>0</v>
          </cell>
          <cell r="AF391">
            <v>0</v>
          </cell>
          <cell r="AG391">
            <v>0</v>
          </cell>
          <cell r="AH391">
            <v>97075</v>
          </cell>
          <cell r="AI391">
            <v>0</v>
          </cell>
          <cell r="AJ391">
            <v>-11628.600000000002</v>
          </cell>
          <cell r="AK391">
            <v>0</v>
          </cell>
          <cell r="AL391">
            <v>0</v>
          </cell>
          <cell r="AM391">
            <v>0</v>
          </cell>
          <cell r="AN391">
            <v>-4280.1439999999993</v>
          </cell>
          <cell r="AO391">
            <v>0</v>
          </cell>
          <cell r="AP391">
            <v>2056880.4959999998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 t="str">
            <v>YALE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</row>
        <row r="394">
          <cell r="A394" t="str">
            <v xml:space="preserve">330.20 0328         </v>
          </cell>
          <cell r="B394">
            <v>328</v>
          </cell>
          <cell r="C394" t="str">
            <v>ProdTrans</v>
          </cell>
          <cell r="D394" t="str">
            <v xml:space="preserve">330.20 0328         </v>
          </cell>
          <cell r="E394">
            <v>330.2</v>
          </cell>
          <cell r="F394" t="str">
            <v>Land Rights</v>
          </cell>
          <cell r="G394">
            <v>0</v>
          </cell>
          <cell r="H394">
            <v>761579.86</v>
          </cell>
          <cell r="I394">
            <v>0</v>
          </cell>
          <cell r="J394">
            <v>0</v>
          </cell>
          <cell r="K394">
            <v>0</v>
          </cell>
          <cell r="L394">
            <v>761579.86</v>
          </cell>
          <cell r="M394">
            <v>0</v>
          </cell>
          <cell r="N394">
            <v>0</v>
          </cell>
          <cell r="O394">
            <v>0</v>
          </cell>
          <cell r="P394">
            <v>761579.86</v>
          </cell>
          <cell r="Q394">
            <v>0</v>
          </cell>
          <cell r="R394">
            <v>478924</v>
          </cell>
          <cell r="S394">
            <v>0</v>
          </cell>
          <cell r="T394">
            <v>1.0379638383360907</v>
          </cell>
          <cell r="U394">
            <v>0</v>
          </cell>
          <cell r="V394">
            <v>7905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486829</v>
          </cell>
          <cell r="AE394">
            <v>0</v>
          </cell>
          <cell r="AF394">
            <v>1.0379638383360907</v>
          </cell>
          <cell r="AG394">
            <v>0</v>
          </cell>
          <cell r="AH394">
            <v>7905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494734</v>
          </cell>
        </row>
        <row r="395">
          <cell r="A395" t="str">
            <v xml:space="preserve">331.00 0328         </v>
          </cell>
          <cell r="B395">
            <v>328</v>
          </cell>
          <cell r="C395" t="str">
            <v>ProdTrans</v>
          </cell>
          <cell r="D395" t="str">
            <v xml:space="preserve">331.00 0328         </v>
          </cell>
          <cell r="E395">
            <v>331</v>
          </cell>
          <cell r="F395" t="str">
            <v>Structures and Improvements</v>
          </cell>
          <cell r="G395">
            <v>0</v>
          </cell>
          <cell r="H395">
            <v>7680924.5599999996</v>
          </cell>
          <cell r="I395">
            <v>0</v>
          </cell>
          <cell r="J395">
            <v>-19407.510000000002</v>
          </cell>
          <cell r="K395">
            <v>0</v>
          </cell>
          <cell r="L395">
            <v>7661517.0499999998</v>
          </cell>
          <cell r="M395">
            <v>0</v>
          </cell>
          <cell r="N395">
            <v>-19692.299999999992</v>
          </cell>
          <cell r="O395">
            <v>0</v>
          </cell>
          <cell r="P395">
            <v>7641824.75</v>
          </cell>
          <cell r="Q395">
            <v>0</v>
          </cell>
          <cell r="R395">
            <v>2877974</v>
          </cell>
          <cell r="S395">
            <v>0</v>
          </cell>
          <cell r="T395">
            <v>1.5325235151839924</v>
          </cell>
          <cell r="U395">
            <v>0</v>
          </cell>
          <cell r="V395">
            <v>117563</v>
          </cell>
          <cell r="W395">
            <v>0</v>
          </cell>
          <cell r="X395">
            <v>-19407.510000000002</v>
          </cell>
          <cell r="Y395">
            <v>0</v>
          </cell>
          <cell r="Z395">
            <v>-40</v>
          </cell>
          <cell r="AA395">
            <v>0</v>
          </cell>
          <cell r="AB395">
            <v>-7763.0040000000017</v>
          </cell>
          <cell r="AC395">
            <v>0</v>
          </cell>
          <cell r="AD395">
            <v>2968366.486</v>
          </cell>
          <cell r="AE395">
            <v>0</v>
          </cell>
          <cell r="AF395">
            <v>1.5325235151839924</v>
          </cell>
          <cell r="AG395">
            <v>0</v>
          </cell>
          <cell r="AH395">
            <v>117264</v>
          </cell>
          <cell r="AI395">
            <v>0</v>
          </cell>
          <cell r="AJ395">
            <v>-19692.299999999992</v>
          </cell>
          <cell r="AK395">
            <v>0</v>
          </cell>
          <cell r="AL395">
            <v>-40</v>
          </cell>
          <cell r="AM395">
            <v>0</v>
          </cell>
          <cell r="AN395">
            <v>-7876.9199999999964</v>
          </cell>
          <cell r="AO395">
            <v>0</v>
          </cell>
          <cell r="AP395">
            <v>3058061.2660000003</v>
          </cell>
        </row>
        <row r="396">
          <cell r="A396" t="str">
            <v xml:space="preserve">332.00 0328         </v>
          </cell>
          <cell r="B396">
            <v>328</v>
          </cell>
          <cell r="C396" t="str">
            <v>ProdTrans</v>
          </cell>
          <cell r="D396" t="str">
            <v xml:space="preserve">332.00 0328         </v>
          </cell>
          <cell r="E396">
            <v>332</v>
          </cell>
          <cell r="F396" t="str">
            <v>Reservoirs, Dams and Waterways</v>
          </cell>
          <cell r="G396">
            <v>0</v>
          </cell>
          <cell r="H396">
            <v>27653817.170000002</v>
          </cell>
          <cell r="I396">
            <v>0</v>
          </cell>
          <cell r="J396">
            <v>-94029.87000000001</v>
          </cell>
          <cell r="K396">
            <v>0</v>
          </cell>
          <cell r="L396">
            <v>27559787.300000001</v>
          </cell>
          <cell r="M396">
            <v>0</v>
          </cell>
          <cell r="N396">
            <v>-95922.210000000021</v>
          </cell>
          <cell r="O396">
            <v>0</v>
          </cell>
          <cell r="P396">
            <v>27463865.09</v>
          </cell>
          <cell r="Q396">
            <v>0</v>
          </cell>
          <cell r="R396">
            <v>17340072</v>
          </cell>
          <cell r="S396">
            <v>0</v>
          </cell>
          <cell r="T396">
            <v>1.1266153946555395</v>
          </cell>
          <cell r="U396">
            <v>0</v>
          </cell>
          <cell r="V396">
            <v>311022</v>
          </cell>
          <cell r="W396">
            <v>0</v>
          </cell>
          <cell r="X396">
            <v>-94029.87000000001</v>
          </cell>
          <cell r="Y396">
            <v>0</v>
          </cell>
          <cell r="Z396">
            <v>-40</v>
          </cell>
          <cell r="AA396">
            <v>0</v>
          </cell>
          <cell r="AB396">
            <v>-37611.948000000004</v>
          </cell>
          <cell r="AC396">
            <v>0</v>
          </cell>
          <cell r="AD396">
            <v>17519452.182</v>
          </cell>
          <cell r="AE396">
            <v>0</v>
          </cell>
          <cell r="AF396">
            <v>1.1266153946555395</v>
          </cell>
          <cell r="AG396">
            <v>0</v>
          </cell>
          <cell r="AH396">
            <v>309952</v>
          </cell>
          <cell r="AI396">
            <v>0</v>
          </cell>
          <cell r="AJ396">
            <v>-95922.210000000021</v>
          </cell>
          <cell r="AK396">
            <v>0</v>
          </cell>
          <cell r="AL396">
            <v>-40</v>
          </cell>
          <cell r="AM396">
            <v>0</v>
          </cell>
          <cell r="AN396">
            <v>-38368.884000000005</v>
          </cell>
          <cell r="AO396">
            <v>0</v>
          </cell>
          <cell r="AP396">
            <v>17695113.088</v>
          </cell>
        </row>
        <row r="397">
          <cell r="A397" t="str">
            <v xml:space="preserve">333.00 0328         </v>
          </cell>
          <cell r="B397">
            <v>328</v>
          </cell>
          <cell r="C397" t="str">
            <v>ProdTrans</v>
          </cell>
          <cell r="D397" t="str">
            <v xml:space="preserve">333.00 0328         </v>
          </cell>
          <cell r="E397">
            <v>333</v>
          </cell>
          <cell r="F397" t="str">
            <v>Waterwheels, Turbines and Generators</v>
          </cell>
          <cell r="G397">
            <v>0</v>
          </cell>
          <cell r="H397">
            <v>10698063.15</v>
          </cell>
          <cell r="I397">
            <v>0</v>
          </cell>
          <cell r="J397">
            <v>-63958.44</v>
          </cell>
          <cell r="K397">
            <v>0</v>
          </cell>
          <cell r="L397">
            <v>10634104.710000001</v>
          </cell>
          <cell r="M397">
            <v>0</v>
          </cell>
          <cell r="N397">
            <v>-65372.32</v>
          </cell>
          <cell r="O397">
            <v>0</v>
          </cell>
          <cell r="P397">
            <v>10568732.390000001</v>
          </cell>
          <cell r="Q397">
            <v>0</v>
          </cell>
          <cell r="R397">
            <v>5320770</v>
          </cell>
          <cell r="S397">
            <v>0</v>
          </cell>
          <cell r="T397">
            <v>1.614981096069287</v>
          </cell>
          <cell r="U397">
            <v>0</v>
          </cell>
          <cell r="V397">
            <v>172255</v>
          </cell>
          <cell r="W397">
            <v>0</v>
          </cell>
          <cell r="X397">
            <v>-63958.44</v>
          </cell>
          <cell r="Y397">
            <v>0</v>
          </cell>
          <cell r="Z397">
            <v>-40</v>
          </cell>
          <cell r="AA397">
            <v>0</v>
          </cell>
          <cell r="AB397">
            <v>-25583.376</v>
          </cell>
          <cell r="AC397">
            <v>0</v>
          </cell>
          <cell r="AD397">
            <v>5403483.1839999994</v>
          </cell>
          <cell r="AE397">
            <v>0</v>
          </cell>
          <cell r="AF397">
            <v>1.614981096069287</v>
          </cell>
          <cell r="AG397">
            <v>0</v>
          </cell>
          <cell r="AH397">
            <v>171211</v>
          </cell>
          <cell r="AI397">
            <v>0</v>
          </cell>
          <cell r="AJ397">
            <v>-65372.32</v>
          </cell>
          <cell r="AK397">
            <v>0</v>
          </cell>
          <cell r="AL397">
            <v>-40</v>
          </cell>
          <cell r="AM397">
            <v>0</v>
          </cell>
          <cell r="AN397">
            <v>-26148.928</v>
          </cell>
          <cell r="AO397">
            <v>0</v>
          </cell>
          <cell r="AP397">
            <v>5483172.9359999988</v>
          </cell>
        </row>
        <row r="398">
          <cell r="A398" t="str">
            <v xml:space="preserve">334.00 0328         </v>
          </cell>
          <cell r="B398">
            <v>328</v>
          </cell>
          <cell r="C398" t="str">
            <v>ProdTrans</v>
          </cell>
          <cell r="D398" t="str">
            <v xml:space="preserve">334.00 0328         </v>
          </cell>
          <cell r="E398">
            <v>334</v>
          </cell>
          <cell r="F398" t="str">
            <v>Accessory Electric Equipment</v>
          </cell>
          <cell r="G398">
            <v>0</v>
          </cell>
          <cell r="H398">
            <v>3586772.18</v>
          </cell>
          <cell r="I398">
            <v>0</v>
          </cell>
          <cell r="J398">
            <v>-32193.97</v>
          </cell>
          <cell r="K398">
            <v>0</v>
          </cell>
          <cell r="L398">
            <v>3554578.21</v>
          </cell>
          <cell r="M398">
            <v>0</v>
          </cell>
          <cell r="N398">
            <v>-32702.660000000003</v>
          </cell>
          <cell r="O398">
            <v>0</v>
          </cell>
          <cell r="P398">
            <v>3521875.55</v>
          </cell>
          <cell r="Q398">
            <v>0</v>
          </cell>
          <cell r="R398">
            <v>1205844</v>
          </cell>
          <cell r="S398">
            <v>0</v>
          </cell>
          <cell r="T398">
            <v>2.1548669183784277</v>
          </cell>
          <cell r="U398">
            <v>0</v>
          </cell>
          <cell r="V398">
            <v>76943</v>
          </cell>
          <cell r="W398">
            <v>0</v>
          </cell>
          <cell r="X398">
            <v>-32193.97</v>
          </cell>
          <cell r="Y398">
            <v>0</v>
          </cell>
          <cell r="Z398">
            <v>-20</v>
          </cell>
          <cell r="AA398">
            <v>0</v>
          </cell>
          <cell r="AB398">
            <v>-6438.7939999999999</v>
          </cell>
          <cell r="AC398">
            <v>0</v>
          </cell>
          <cell r="AD398">
            <v>1244154.236</v>
          </cell>
          <cell r="AE398">
            <v>0</v>
          </cell>
          <cell r="AF398">
            <v>2.1548669183784277</v>
          </cell>
          <cell r="AG398">
            <v>0</v>
          </cell>
          <cell r="AH398">
            <v>76244</v>
          </cell>
          <cell r="AI398">
            <v>0</v>
          </cell>
          <cell r="AJ398">
            <v>-32702.660000000003</v>
          </cell>
          <cell r="AK398">
            <v>0</v>
          </cell>
          <cell r="AL398">
            <v>-20</v>
          </cell>
          <cell r="AM398">
            <v>0</v>
          </cell>
          <cell r="AN398">
            <v>-6540.5320000000011</v>
          </cell>
          <cell r="AO398">
            <v>0</v>
          </cell>
          <cell r="AP398">
            <v>1281155.0440000002</v>
          </cell>
        </row>
        <row r="399">
          <cell r="A399" t="str">
            <v xml:space="preserve">335.00 0328         </v>
          </cell>
          <cell r="B399">
            <v>328</v>
          </cell>
          <cell r="C399" t="str">
            <v>ProdTrans</v>
          </cell>
          <cell r="D399" t="str">
            <v xml:space="preserve">335.00 0328         </v>
          </cell>
          <cell r="E399">
            <v>335</v>
          </cell>
          <cell r="F399" t="str">
            <v>Miscellaneous Power Plant Equipment</v>
          </cell>
          <cell r="G399">
            <v>0</v>
          </cell>
          <cell r="H399">
            <v>546858.96</v>
          </cell>
          <cell r="I399">
            <v>0</v>
          </cell>
          <cell r="J399">
            <v>-5972.1100000000006</v>
          </cell>
          <cell r="K399">
            <v>0</v>
          </cell>
          <cell r="L399">
            <v>540886.85</v>
          </cell>
          <cell r="M399">
            <v>0</v>
          </cell>
          <cell r="N399">
            <v>-6014.25</v>
          </cell>
          <cell r="O399">
            <v>0</v>
          </cell>
          <cell r="P399">
            <v>534872.6</v>
          </cell>
          <cell r="Q399">
            <v>0</v>
          </cell>
          <cell r="R399">
            <v>314609</v>
          </cell>
          <cell r="S399">
            <v>0</v>
          </cell>
          <cell r="T399">
            <v>1.2426546856251177</v>
          </cell>
          <cell r="U399">
            <v>0</v>
          </cell>
          <cell r="V399">
            <v>6758</v>
          </cell>
          <cell r="W399">
            <v>0</v>
          </cell>
          <cell r="X399">
            <v>-5972.1100000000006</v>
          </cell>
          <cell r="Y399">
            <v>0</v>
          </cell>
          <cell r="Z399">
            <v>-10</v>
          </cell>
          <cell r="AA399">
            <v>0</v>
          </cell>
          <cell r="AB399">
            <v>-597.21100000000001</v>
          </cell>
          <cell r="AC399">
            <v>0</v>
          </cell>
          <cell r="AD399">
            <v>314797.679</v>
          </cell>
          <cell r="AE399">
            <v>0</v>
          </cell>
          <cell r="AF399">
            <v>1.2426546856251177</v>
          </cell>
          <cell r="AG399">
            <v>0</v>
          </cell>
          <cell r="AH399">
            <v>6684</v>
          </cell>
          <cell r="AI399">
            <v>0</v>
          </cell>
          <cell r="AJ399">
            <v>-6014.25</v>
          </cell>
          <cell r="AK399">
            <v>0</v>
          </cell>
          <cell r="AL399">
            <v>-10</v>
          </cell>
          <cell r="AM399">
            <v>0</v>
          </cell>
          <cell r="AN399">
            <v>-601.42499999999995</v>
          </cell>
          <cell r="AO399">
            <v>0</v>
          </cell>
          <cell r="AP399">
            <v>314866.00400000002</v>
          </cell>
        </row>
        <row r="400">
          <cell r="A400" t="str">
            <v xml:space="preserve">336.00 0328         </v>
          </cell>
          <cell r="B400">
            <v>328</v>
          </cell>
          <cell r="C400" t="str">
            <v>ProdTrans</v>
          </cell>
          <cell r="D400" t="str">
            <v xml:space="preserve">336.00 0328         </v>
          </cell>
          <cell r="E400">
            <v>336</v>
          </cell>
          <cell r="F400" t="str">
            <v>Roads, Railroads and Bridges</v>
          </cell>
          <cell r="G400">
            <v>0</v>
          </cell>
          <cell r="H400">
            <v>1439462.47</v>
          </cell>
          <cell r="I400">
            <v>0</v>
          </cell>
          <cell r="J400">
            <v>-2941.1200000000003</v>
          </cell>
          <cell r="K400">
            <v>0</v>
          </cell>
          <cell r="L400">
            <v>1436521.3499999999</v>
          </cell>
          <cell r="M400">
            <v>0</v>
          </cell>
          <cell r="N400">
            <v>-2984.4900000000007</v>
          </cell>
          <cell r="O400">
            <v>0</v>
          </cell>
          <cell r="P400">
            <v>1433536.8599999999</v>
          </cell>
          <cell r="Q400">
            <v>0</v>
          </cell>
          <cell r="R400">
            <v>423930</v>
          </cell>
          <cell r="S400">
            <v>0</v>
          </cell>
          <cell r="T400">
            <v>2.0195218426372139</v>
          </cell>
          <cell r="U400">
            <v>0</v>
          </cell>
          <cell r="V400">
            <v>29041</v>
          </cell>
          <cell r="W400">
            <v>0</v>
          </cell>
          <cell r="X400">
            <v>-2941.1200000000003</v>
          </cell>
          <cell r="Y400">
            <v>0</v>
          </cell>
          <cell r="Z400">
            <v>-40</v>
          </cell>
          <cell r="AA400">
            <v>0</v>
          </cell>
          <cell r="AB400">
            <v>-1176.4480000000001</v>
          </cell>
          <cell r="AC400">
            <v>0</v>
          </cell>
          <cell r="AD400">
            <v>448853.43200000003</v>
          </cell>
          <cell r="AE400">
            <v>0</v>
          </cell>
          <cell r="AF400">
            <v>2.0195218426372139</v>
          </cell>
          <cell r="AG400">
            <v>0</v>
          </cell>
          <cell r="AH400">
            <v>28981</v>
          </cell>
          <cell r="AI400">
            <v>0</v>
          </cell>
          <cell r="AJ400">
            <v>-2984.4900000000007</v>
          </cell>
          <cell r="AK400">
            <v>0</v>
          </cell>
          <cell r="AL400">
            <v>-40</v>
          </cell>
          <cell r="AM400">
            <v>0</v>
          </cell>
          <cell r="AN400">
            <v>-1193.7960000000003</v>
          </cell>
          <cell r="AO400">
            <v>0</v>
          </cell>
          <cell r="AP400">
            <v>473656.14600000007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 t="str">
            <v>TOTAL YALE</v>
          </cell>
          <cell r="G401">
            <v>0</v>
          </cell>
          <cell r="H401">
            <v>52367478.350000001</v>
          </cell>
          <cell r="I401">
            <v>0</v>
          </cell>
          <cell r="J401">
            <v>-218503.02000000002</v>
          </cell>
          <cell r="K401">
            <v>0</v>
          </cell>
          <cell r="L401">
            <v>52148975.330000006</v>
          </cell>
          <cell r="M401">
            <v>0</v>
          </cell>
          <cell r="N401">
            <v>-222688.23</v>
          </cell>
          <cell r="O401">
            <v>0</v>
          </cell>
          <cell r="P401">
            <v>51926287.100000001</v>
          </cell>
          <cell r="Q401">
            <v>0</v>
          </cell>
          <cell r="R401">
            <v>27962123</v>
          </cell>
          <cell r="S401">
            <v>0</v>
          </cell>
          <cell r="T401">
            <v>0</v>
          </cell>
          <cell r="U401">
            <v>0</v>
          </cell>
          <cell r="V401">
            <v>721487</v>
          </cell>
          <cell r="W401">
            <v>0</v>
          </cell>
          <cell r="X401">
            <v>-218503.02000000002</v>
          </cell>
          <cell r="Y401">
            <v>0</v>
          </cell>
          <cell r="Z401">
            <v>0</v>
          </cell>
          <cell r="AA401">
            <v>0</v>
          </cell>
          <cell r="AB401">
            <v>-79170.781000000003</v>
          </cell>
          <cell r="AC401">
            <v>0</v>
          </cell>
          <cell r="AD401">
            <v>28385936.199000005</v>
          </cell>
          <cell r="AE401">
            <v>0</v>
          </cell>
          <cell r="AF401">
            <v>0</v>
          </cell>
          <cell r="AG401">
            <v>0</v>
          </cell>
          <cell r="AH401">
            <v>718241</v>
          </cell>
          <cell r="AI401">
            <v>0</v>
          </cell>
          <cell r="AJ401">
            <v>-222688.23</v>
          </cell>
          <cell r="AK401">
            <v>0</v>
          </cell>
          <cell r="AL401">
            <v>0</v>
          </cell>
          <cell r="AM401">
            <v>0</v>
          </cell>
          <cell r="AN401">
            <v>-80730.485000000015</v>
          </cell>
          <cell r="AO401">
            <v>0</v>
          </cell>
          <cell r="AP401">
            <v>28800758.484000001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 t="str">
            <v>HYDRO DECOMMISSIONING RESERVE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 t="str">
            <v>a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 t="str">
            <v>a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 t="str">
            <v>TOTAL HYDRAULIC PRODUCTION</v>
          </cell>
          <cell r="G405">
            <v>0</v>
          </cell>
          <cell r="H405">
            <v>697877989.23999989</v>
          </cell>
          <cell r="I405">
            <v>0</v>
          </cell>
          <cell r="J405">
            <v>-3764106.7100000014</v>
          </cell>
          <cell r="K405">
            <v>0</v>
          </cell>
          <cell r="L405">
            <v>694113882.53000009</v>
          </cell>
          <cell r="M405">
            <v>0</v>
          </cell>
          <cell r="N405">
            <v>-1816961.87</v>
          </cell>
          <cell r="O405">
            <v>0</v>
          </cell>
          <cell r="P405">
            <v>692296920.65999997</v>
          </cell>
          <cell r="Q405">
            <v>0</v>
          </cell>
          <cell r="R405">
            <v>252658873</v>
          </cell>
          <cell r="S405">
            <v>0</v>
          </cell>
          <cell r="T405">
            <v>0</v>
          </cell>
          <cell r="U405">
            <v>0</v>
          </cell>
          <cell r="V405">
            <v>19011287</v>
          </cell>
          <cell r="W405">
            <v>0</v>
          </cell>
          <cell r="X405">
            <v>-3764106.7100000014</v>
          </cell>
          <cell r="Y405">
            <v>0</v>
          </cell>
          <cell r="Z405">
            <v>0</v>
          </cell>
          <cell r="AA405">
            <v>0</v>
          </cell>
          <cell r="AB405">
            <v>-632171.84499999997</v>
          </cell>
          <cell r="AC405">
            <v>0</v>
          </cell>
          <cell r="AD405">
            <v>267273881.4449999</v>
          </cell>
          <cell r="AE405">
            <v>0</v>
          </cell>
          <cell r="AF405">
            <v>0</v>
          </cell>
          <cell r="AG405">
            <v>0</v>
          </cell>
          <cell r="AH405">
            <v>18894248</v>
          </cell>
          <cell r="AI405">
            <v>0</v>
          </cell>
          <cell r="AJ405">
            <v>-1816961.87</v>
          </cell>
          <cell r="AK405">
            <v>0</v>
          </cell>
          <cell r="AL405">
            <v>0</v>
          </cell>
          <cell r="AM405">
            <v>0</v>
          </cell>
          <cell r="AN405">
            <v>-647660.34999999986</v>
          </cell>
          <cell r="AO405">
            <v>0</v>
          </cell>
          <cell r="AP405">
            <v>283703507.22499996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 t="str">
            <v>OTHER PRODUCTION PLANT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 t="str">
            <v>CHEHALIS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</row>
        <row r="411">
          <cell r="A411" t="str">
            <v xml:space="preserve">341.00 0401         </v>
          </cell>
          <cell r="B411">
            <v>401</v>
          </cell>
          <cell r="C411" t="str">
            <v>ProdTrans</v>
          </cell>
          <cell r="D411" t="str">
            <v xml:space="preserve">341.00 0401         </v>
          </cell>
          <cell r="E411">
            <v>341</v>
          </cell>
          <cell r="F411" t="str">
            <v>Structures and Improvements</v>
          </cell>
          <cell r="G411">
            <v>0</v>
          </cell>
          <cell r="H411">
            <v>23264895.84</v>
          </cell>
          <cell r="I411">
            <v>0</v>
          </cell>
          <cell r="J411">
            <v>-1013.96</v>
          </cell>
          <cell r="K411">
            <v>0</v>
          </cell>
          <cell r="L411">
            <v>23263881.879999999</v>
          </cell>
          <cell r="M411">
            <v>0</v>
          </cell>
          <cell r="N411">
            <v>-1413.9099999999999</v>
          </cell>
          <cell r="O411">
            <v>0</v>
          </cell>
          <cell r="P411">
            <v>23262467.969999999</v>
          </cell>
          <cell r="Q411">
            <v>0</v>
          </cell>
          <cell r="R411">
            <v>4770678</v>
          </cell>
          <cell r="S411">
            <v>0</v>
          </cell>
          <cell r="T411">
            <v>2.52</v>
          </cell>
          <cell r="U411">
            <v>0</v>
          </cell>
          <cell r="V411">
            <v>586263</v>
          </cell>
          <cell r="W411">
            <v>0</v>
          </cell>
          <cell r="X411">
            <v>-1013.96</v>
          </cell>
          <cell r="Y411">
            <v>0</v>
          </cell>
          <cell r="Z411">
            <v>-5</v>
          </cell>
          <cell r="AA411">
            <v>0</v>
          </cell>
          <cell r="AB411">
            <v>-50.698</v>
          </cell>
          <cell r="AC411">
            <v>0</v>
          </cell>
          <cell r="AD411">
            <v>5355876.3420000002</v>
          </cell>
          <cell r="AE411">
            <v>0</v>
          </cell>
          <cell r="AF411">
            <v>2.52</v>
          </cell>
          <cell r="AG411">
            <v>0</v>
          </cell>
          <cell r="AH411">
            <v>586232</v>
          </cell>
          <cell r="AI411">
            <v>0</v>
          </cell>
          <cell r="AJ411">
            <v>-1413.9099999999999</v>
          </cell>
          <cell r="AK411">
            <v>0</v>
          </cell>
          <cell r="AL411">
            <v>-5</v>
          </cell>
          <cell r="AM411">
            <v>0</v>
          </cell>
          <cell r="AN411">
            <v>-70.695499999999996</v>
          </cell>
          <cell r="AO411">
            <v>0</v>
          </cell>
          <cell r="AP411">
            <v>5940623.7364999996</v>
          </cell>
        </row>
        <row r="412">
          <cell r="A412" t="str">
            <v xml:space="preserve">342.00 0401         </v>
          </cell>
          <cell r="B412">
            <v>401</v>
          </cell>
          <cell r="C412" t="str">
            <v>ProdTrans</v>
          </cell>
          <cell r="D412" t="str">
            <v xml:space="preserve">342.00 0401         </v>
          </cell>
          <cell r="E412">
            <v>342</v>
          </cell>
          <cell r="F412" t="str">
            <v>Fuel Holders, Producers and Accessories</v>
          </cell>
          <cell r="G412">
            <v>0</v>
          </cell>
          <cell r="H412">
            <v>1597345.52</v>
          </cell>
          <cell r="I412">
            <v>0</v>
          </cell>
          <cell r="J412">
            <v>-5418.41</v>
          </cell>
          <cell r="K412">
            <v>0</v>
          </cell>
          <cell r="L412">
            <v>1591927.11</v>
          </cell>
          <cell r="M412">
            <v>0</v>
          </cell>
          <cell r="N412">
            <v>-5751.98</v>
          </cell>
          <cell r="O412">
            <v>0</v>
          </cell>
          <cell r="P412">
            <v>1586175.1300000001</v>
          </cell>
          <cell r="Q412">
            <v>0</v>
          </cell>
          <cell r="R412">
            <v>334616</v>
          </cell>
          <cell r="S412">
            <v>0</v>
          </cell>
          <cell r="T412">
            <v>2.52</v>
          </cell>
          <cell r="U412">
            <v>0</v>
          </cell>
          <cell r="V412">
            <v>40185</v>
          </cell>
          <cell r="W412">
            <v>0</v>
          </cell>
          <cell r="X412">
            <v>-5418.41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369382.59</v>
          </cell>
          <cell r="AE412">
            <v>0</v>
          </cell>
          <cell r="AF412">
            <v>2.52</v>
          </cell>
          <cell r="AG412">
            <v>0</v>
          </cell>
          <cell r="AH412">
            <v>40044</v>
          </cell>
          <cell r="AI412">
            <v>0</v>
          </cell>
          <cell r="AJ412">
            <v>-5751.98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403674.61000000004</v>
          </cell>
        </row>
        <row r="413">
          <cell r="A413" t="str">
            <v xml:space="preserve">343.00 0401         </v>
          </cell>
          <cell r="B413">
            <v>401</v>
          </cell>
          <cell r="C413" t="str">
            <v>ProdTrans</v>
          </cell>
          <cell r="D413" t="str">
            <v xml:space="preserve">343.00 0401         </v>
          </cell>
          <cell r="E413">
            <v>343</v>
          </cell>
          <cell r="F413" t="str">
            <v>Prime Movers</v>
          </cell>
          <cell r="G413">
            <v>0</v>
          </cell>
          <cell r="H413">
            <v>191561490.22</v>
          </cell>
          <cell r="I413">
            <v>0</v>
          </cell>
          <cell r="J413">
            <v>-1674621.71</v>
          </cell>
          <cell r="K413">
            <v>0</v>
          </cell>
          <cell r="L413">
            <v>189886868.50999999</v>
          </cell>
          <cell r="M413">
            <v>0</v>
          </cell>
          <cell r="N413">
            <v>-1718894.34</v>
          </cell>
          <cell r="O413">
            <v>0</v>
          </cell>
          <cell r="P413">
            <v>188167974.16999999</v>
          </cell>
          <cell r="Q413">
            <v>0</v>
          </cell>
          <cell r="R413">
            <v>35475369</v>
          </cell>
          <cell r="S413">
            <v>0</v>
          </cell>
          <cell r="T413">
            <v>2.52</v>
          </cell>
          <cell r="U413">
            <v>0</v>
          </cell>
          <cell r="V413">
            <v>4806249</v>
          </cell>
          <cell r="W413">
            <v>0</v>
          </cell>
          <cell r="X413">
            <v>-1674621.71</v>
          </cell>
          <cell r="Y413">
            <v>0</v>
          </cell>
          <cell r="Z413">
            <v>-5</v>
          </cell>
          <cell r="AA413">
            <v>0</v>
          </cell>
          <cell r="AB413">
            <v>-83731.085500000001</v>
          </cell>
          <cell r="AC413">
            <v>0</v>
          </cell>
          <cell r="AD413">
            <v>38523265.204499997</v>
          </cell>
          <cell r="AE413">
            <v>0</v>
          </cell>
          <cell r="AF413">
            <v>2.52</v>
          </cell>
          <cell r="AG413">
            <v>0</v>
          </cell>
          <cell r="AH413">
            <v>4763491</v>
          </cell>
          <cell r="AI413">
            <v>0</v>
          </cell>
          <cell r="AJ413">
            <v>-1718894.34</v>
          </cell>
          <cell r="AK413">
            <v>0</v>
          </cell>
          <cell r="AL413">
            <v>-5</v>
          </cell>
          <cell r="AM413">
            <v>0</v>
          </cell>
          <cell r="AN413">
            <v>-85944.717000000004</v>
          </cell>
          <cell r="AO413">
            <v>0</v>
          </cell>
          <cell r="AP413">
            <v>41481917.147499993</v>
          </cell>
        </row>
        <row r="414">
          <cell r="A414" t="str">
            <v xml:space="preserve">344.00 0401         </v>
          </cell>
          <cell r="B414">
            <v>401</v>
          </cell>
          <cell r="C414" t="str">
            <v>ProdTrans</v>
          </cell>
          <cell r="D414" t="str">
            <v xml:space="preserve">344.00 0401         </v>
          </cell>
          <cell r="E414">
            <v>344</v>
          </cell>
          <cell r="F414" t="str">
            <v>Generators</v>
          </cell>
          <cell r="G414">
            <v>0</v>
          </cell>
          <cell r="H414">
            <v>82787184.680000007</v>
          </cell>
          <cell r="I414">
            <v>0</v>
          </cell>
          <cell r="J414">
            <v>-280132.88999999996</v>
          </cell>
          <cell r="K414">
            <v>0</v>
          </cell>
          <cell r="L414">
            <v>82507051.790000007</v>
          </cell>
          <cell r="M414">
            <v>0</v>
          </cell>
          <cell r="N414">
            <v>-297386.27</v>
          </cell>
          <cell r="O414">
            <v>0</v>
          </cell>
          <cell r="P414">
            <v>82209665.520000011</v>
          </cell>
          <cell r="Q414">
            <v>0</v>
          </cell>
          <cell r="R414">
            <v>17586081</v>
          </cell>
          <cell r="S414">
            <v>0</v>
          </cell>
          <cell r="T414">
            <v>2.52</v>
          </cell>
          <cell r="U414">
            <v>0</v>
          </cell>
          <cell r="V414">
            <v>2082707</v>
          </cell>
          <cell r="W414">
            <v>0</v>
          </cell>
          <cell r="X414">
            <v>-280132.88999999996</v>
          </cell>
          <cell r="Y414">
            <v>0</v>
          </cell>
          <cell r="Z414">
            <v>-5</v>
          </cell>
          <cell r="AA414">
            <v>0</v>
          </cell>
          <cell r="AB414">
            <v>-14006.644499999997</v>
          </cell>
          <cell r="AC414">
            <v>0</v>
          </cell>
          <cell r="AD414">
            <v>19374648.465500001</v>
          </cell>
          <cell r="AE414">
            <v>0</v>
          </cell>
          <cell r="AF414">
            <v>2.52</v>
          </cell>
          <cell r="AG414">
            <v>0</v>
          </cell>
          <cell r="AH414">
            <v>2075431</v>
          </cell>
          <cell r="AI414">
            <v>0</v>
          </cell>
          <cell r="AJ414">
            <v>-297386.27</v>
          </cell>
          <cell r="AK414">
            <v>0</v>
          </cell>
          <cell r="AL414">
            <v>-5</v>
          </cell>
          <cell r="AM414">
            <v>0</v>
          </cell>
          <cell r="AN414">
            <v>-14869.3135</v>
          </cell>
          <cell r="AO414">
            <v>0</v>
          </cell>
          <cell r="AP414">
            <v>21137823.882000003</v>
          </cell>
        </row>
        <row r="415">
          <cell r="A415" t="str">
            <v xml:space="preserve">345.00 0401         </v>
          </cell>
          <cell r="B415">
            <v>401</v>
          </cell>
          <cell r="C415" t="str">
            <v>ProdTrans</v>
          </cell>
          <cell r="D415" t="str">
            <v xml:space="preserve">345.00 0401         </v>
          </cell>
          <cell r="E415">
            <v>345</v>
          </cell>
          <cell r="F415" t="str">
            <v>Accessory Electric Equipment</v>
          </cell>
          <cell r="G415">
            <v>0</v>
          </cell>
          <cell r="H415">
            <v>39232856.310000002</v>
          </cell>
          <cell r="I415">
            <v>0</v>
          </cell>
          <cell r="J415">
            <v>-22175.720000000005</v>
          </cell>
          <cell r="K415">
            <v>0</v>
          </cell>
          <cell r="L415">
            <v>39210680.590000004</v>
          </cell>
          <cell r="M415">
            <v>0</v>
          </cell>
          <cell r="N415">
            <v>-24277.93</v>
          </cell>
          <cell r="O415">
            <v>0</v>
          </cell>
          <cell r="P415">
            <v>39186402.660000004</v>
          </cell>
          <cell r="Q415">
            <v>0</v>
          </cell>
          <cell r="R415">
            <v>7969692</v>
          </cell>
          <cell r="S415">
            <v>0</v>
          </cell>
          <cell r="T415">
            <v>2.52</v>
          </cell>
          <cell r="U415">
            <v>0</v>
          </cell>
          <cell r="V415">
            <v>988389</v>
          </cell>
          <cell r="W415">
            <v>0</v>
          </cell>
          <cell r="X415">
            <v>-22175.720000000005</v>
          </cell>
          <cell r="Y415">
            <v>0</v>
          </cell>
          <cell r="Z415">
            <v>-2</v>
          </cell>
          <cell r="AA415">
            <v>0</v>
          </cell>
          <cell r="AB415">
            <v>-443.51440000000008</v>
          </cell>
          <cell r="AC415">
            <v>0</v>
          </cell>
          <cell r="AD415">
            <v>8935461.7655999996</v>
          </cell>
          <cell r="AE415">
            <v>0</v>
          </cell>
          <cell r="AF415">
            <v>2.52</v>
          </cell>
          <cell r="AG415">
            <v>0</v>
          </cell>
          <cell r="AH415">
            <v>987803</v>
          </cell>
          <cell r="AI415">
            <v>0</v>
          </cell>
          <cell r="AJ415">
            <v>-24277.93</v>
          </cell>
          <cell r="AK415">
            <v>0</v>
          </cell>
          <cell r="AL415">
            <v>-2</v>
          </cell>
          <cell r="AM415">
            <v>0</v>
          </cell>
          <cell r="AN415">
            <v>-485.55860000000001</v>
          </cell>
          <cell r="AO415">
            <v>0</v>
          </cell>
          <cell r="AP415">
            <v>9898501.2770000007</v>
          </cell>
        </row>
        <row r="416">
          <cell r="A416" t="str">
            <v xml:space="preserve">346.00 0401         </v>
          </cell>
          <cell r="B416">
            <v>401</v>
          </cell>
          <cell r="C416" t="str">
            <v>ProdTrans</v>
          </cell>
          <cell r="D416" t="str">
            <v xml:space="preserve">346.00 0401         </v>
          </cell>
          <cell r="E416">
            <v>346</v>
          </cell>
          <cell r="F416" t="str">
            <v>Miscellaneous Power Plant Equipment</v>
          </cell>
          <cell r="G416">
            <v>0</v>
          </cell>
          <cell r="H416">
            <v>3239885.55</v>
          </cell>
          <cell r="I416">
            <v>0</v>
          </cell>
          <cell r="J416">
            <v>-2483.86</v>
          </cell>
          <cell r="K416">
            <v>0</v>
          </cell>
          <cell r="L416">
            <v>3237401.69</v>
          </cell>
          <cell r="M416">
            <v>0</v>
          </cell>
          <cell r="N416">
            <v>-2784.49</v>
          </cell>
          <cell r="O416">
            <v>0</v>
          </cell>
          <cell r="P416">
            <v>3234617.1999999997</v>
          </cell>
          <cell r="Q416">
            <v>0</v>
          </cell>
          <cell r="R416">
            <v>670002</v>
          </cell>
          <cell r="S416">
            <v>0</v>
          </cell>
          <cell r="T416">
            <v>2.52</v>
          </cell>
          <cell r="U416">
            <v>0</v>
          </cell>
          <cell r="V416">
            <v>81614</v>
          </cell>
          <cell r="W416">
            <v>0</v>
          </cell>
          <cell r="X416">
            <v>-2483.86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749132.14</v>
          </cell>
          <cell r="AE416">
            <v>0</v>
          </cell>
          <cell r="AF416">
            <v>2.52</v>
          </cell>
          <cell r="AG416">
            <v>0</v>
          </cell>
          <cell r="AH416">
            <v>81547</v>
          </cell>
          <cell r="AI416">
            <v>0</v>
          </cell>
          <cell r="AJ416">
            <v>-2784.49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827894.65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 t="str">
            <v>TOTAL CHEHALIS</v>
          </cell>
          <cell r="G417">
            <v>0</v>
          </cell>
          <cell r="H417">
            <v>341683658.12</v>
          </cell>
          <cell r="I417">
            <v>0</v>
          </cell>
          <cell r="J417">
            <v>-1985846.55</v>
          </cell>
          <cell r="K417">
            <v>0</v>
          </cell>
          <cell r="L417">
            <v>339697811.56999999</v>
          </cell>
          <cell r="M417">
            <v>0</v>
          </cell>
          <cell r="N417">
            <v>-2050508.92</v>
          </cell>
          <cell r="O417">
            <v>0</v>
          </cell>
          <cell r="P417">
            <v>337647302.64999998</v>
          </cell>
          <cell r="Q417">
            <v>0</v>
          </cell>
          <cell r="R417">
            <v>66806438</v>
          </cell>
          <cell r="S417">
            <v>0</v>
          </cell>
          <cell r="T417">
            <v>0</v>
          </cell>
          <cell r="U417">
            <v>0</v>
          </cell>
          <cell r="V417">
            <v>8585407</v>
          </cell>
          <cell r="W417">
            <v>0</v>
          </cell>
          <cell r="X417">
            <v>-1985846.55</v>
          </cell>
          <cell r="Y417">
            <v>0</v>
          </cell>
          <cell r="Z417">
            <v>0</v>
          </cell>
          <cell r="AA417">
            <v>0</v>
          </cell>
          <cell r="AB417">
            <v>-98231.9424</v>
          </cell>
          <cell r="AC417">
            <v>0</v>
          </cell>
          <cell r="AD417">
            <v>73307766.507599995</v>
          </cell>
          <cell r="AE417">
            <v>0</v>
          </cell>
          <cell r="AF417">
            <v>0</v>
          </cell>
          <cell r="AG417">
            <v>0</v>
          </cell>
          <cell r="AH417">
            <v>8534548</v>
          </cell>
          <cell r="AI417">
            <v>0</v>
          </cell>
          <cell r="AJ417">
            <v>-2050508.92</v>
          </cell>
          <cell r="AK417">
            <v>0</v>
          </cell>
          <cell r="AL417">
            <v>0</v>
          </cell>
          <cell r="AM417">
            <v>0</v>
          </cell>
          <cell r="AN417">
            <v>-101370.28460000001</v>
          </cell>
          <cell r="AO417">
            <v>0</v>
          </cell>
          <cell r="AP417">
            <v>79690435.303000003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 t="str">
            <v>CURRANT CREEK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</row>
        <row r="420">
          <cell r="A420" t="str">
            <v xml:space="preserve">341.00 0402         </v>
          </cell>
          <cell r="B420">
            <v>402</v>
          </cell>
          <cell r="C420" t="str">
            <v>ProdTrans</v>
          </cell>
          <cell r="D420" t="str">
            <v xml:space="preserve">341.00 0402         </v>
          </cell>
          <cell r="E420">
            <v>341</v>
          </cell>
          <cell r="F420" t="str">
            <v>Structures and Improvements</v>
          </cell>
          <cell r="G420">
            <v>0</v>
          </cell>
          <cell r="H420">
            <v>44110651.130000003</v>
          </cell>
          <cell r="I420">
            <v>0</v>
          </cell>
          <cell r="J420">
            <v>-790.4799999999999</v>
          </cell>
          <cell r="K420">
            <v>0</v>
          </cell>
          <cell r="L420">
            <v>44109860.650000006</v>
          </cell>
          <cell r="M420">
            <v>0</v>
          </cell>
          <cell r="N420">
            <v>-1253.28</v>
          </cell>
          <cell r="O420">
            <v>0</v>
          </cell>
          <cell r="P420">
            <v>44108607.370000005</v>
          </cell>
          <cell r="Q420">
            <v>0</v>
          </cell>
          <cell r="R420">
            <v>7483195</v>
          </cell>
          <cell r="S420">
            <v>0</v>
          </cell>
          <cell r="T420">
            <v>2.57</v>
          </cell>
          <cell r="U420">
            <v>0</v>
          </cell>
          <cell r="V420">
            <v>1133634</v>
          </cell>
          <cell r="W420">
            <v>0</v>
          </cell>
          <cell r="X420">
            <v>-790.4799999999999</v>
          </cell>
          <cell r="Y420">
            <v>0</v>
          </cell>
          <cell r="Z420">
            <v>-5</v>
          </cell>
          <cell r="AA420">
            <v>0</v>
          </cell>
          <cell r="AB420">
            <v>-39.523999999999994</v>
          </cell>
          <cell r="AC420">
            <v>0</v>
          </cell>
          <cell r="AD420">
            <v>8615998.9959999993</v>
          </cell>
          <cell r="AE420">
            <v>0</v>
          </cell>
          <cell r="AF420">
            <v>2.57</v>
          </cell>
          <cell r="AG420">
            <v>0</v>
          </cell>
          <cell r="AH420">
            <v>1133607</v>
          </cell>
          <cell r="AI420">
            <v>0</v>
          </cell>
          <cell r="AJ420">
            <v>-1253.28</v>
          </cell>
          <cell r="AK420">
            <v>0</v>
          </cell>
          <cell r="AL420">
            <v>-5</v>
          </cell>
          <cell r="AM420">
            <v>0</v>
          </cell>
          <cell r="AN420">
            <v>-62.663999999999994</v>
          </cell>
          <cell r="AO420">
            <v>0</v>
          </cell>
          <cell r="AP420">
            <v>9748290.0519999992</v>
          </cell>
        </row>
        <row r="421">
          <cell r="A421" t="str">
            <v xml:space="preserve">342.00 0402         </v>
          </cell>
          <cell r="B421">
            <v>402</v>
          </cell>
          <cell r="C421" t="str">
            <v>ProdTrans</v>
          </cell>
          <cell r="D421" t="str">
            <v xml:space="preserve">342.00 0402         </v>
          </cell>
          <cell r="E421">
            <v>342</v>
          </cell>
          <cell r="F421" t="str">
            <v>Fuel Holders, Producers and Accessories</v>
          </cell>
          <cell r="G421">
            <v>0</v>
          </cell>
          <cell r="H421">
            <v>3299735.22</v>
          </cell>
          <cell r="I421">
            <v>0</v>
          </cell>
          <cell r="J421">
            <v>-9847.0300000000007</v>
          </cell>
          <cell r="K421">
            <v>0</v>
          </cell>
          <cell r="L421">
            <v>3289888.1900000004</v>
          </cell>
          <cell r="M421">
            <v>0</v>
          </cell>
          <cell r="N421">
            <v>-10470.549999999999</v>
          </cell>
          <cell r="O421">
            <v>0</v>
          </cell>
          <cell r="P421">
            <v>3279417.6400000006</v>
          </cell>
          <cell r="Q421">
            <v>0</v>
          </cell>
          <cell r="R421">
            <v>572985</v>
          </cell>
          <cell r="S421">
            <v>0</v>
          </cell>
          <cell r="T421">
            <v>2.66</v>
          </cell>
          <cell r="U421">
            <v>0</v>
          </cell>
          <cell r="V421">
            <v>87642</v>
          </cell>
          <cell r="W421">
            <v>0</v>
          </cell>
          <cell r="X421">
            <v>-9847.0300000000007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650779.97</v>
          </cell>
          <cell r="AE421">
            <v>0</v>
          </cell>
          <cell r="AF421">
            <v>2.66</v>
          </cell>
          <cell r="AG421">
            <v>0</v>
          </cell>
          <cell r="AH421">
            <v>87372</v>
          </cell>
          <cell r="AI421">
            <v>0</v>
          </cell>
          <cell r="AJ421">
            <v>-10470.549999999999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727681.41999999993</v>
          </cell>
        </row>
        <row r="422">
          <cell r="A422" t="str">
            <v xml:space="preserve">343.00 0402         </v>
          </cell>
          <cell r="B422">
            <v>402</v>
          </cell>
          <cell r="C422" t="str">
            <v>ProdTrans</v>
          </cell>
          <cell r="D422" t="str">
            <v xml:space="preserve">343.00 0402         </v>
          </cell>
          <cell r="E422">
            <v>343</v>
          </cell>
          <cell r="F422" t="str">
            <v>Prime Movers</v>
          </cell>
          <cell r="G422">
            <v>0</v>
          </cell>
          <cell r="H422">
            <v>183388912.16999999</v>
          </cell>
          <cell r="I422">
            <v>0</v>
          </cell>
          <cell r="J422">
            <v>-1484291.22</v>
          </cell>
          <cell r="K422">
            <v>0</v>
          </cell>
          <cell r="L422">
            <v>181904620.94999999</v>
          </cell>
          <cell r="M422">
            <v>0</v>
          </cell>
          <cell r="N422">
            <v>-1526776.7000000002</v>
          </cell>
          <cell r="O422">
            <v>0</v>
          </cell>
          <cell r="P422">
            <v>180377844.25</v>
          </cell>
          <cell r="Q422">
            <v>0</v>
          </cell>
          <cell r="R422">
            <v>26903906</v>
          </cell>
          <cell r="S422">
            <v>0</v>
          </cell>
          <cell r="T422">
            <v>2.67</v>
          </cell>
          <cell r="U422">
            <v>0</v>
          </cell>
          <cell r="V422">
            <v>4876669</v>
          </cell>
          <cell r="W422">
            <v>0</v>
          </cell>
          <cell r="X422">
            <v>-1484291.22</v>
          </cell>
          <cell r="Y422">
            <v>0</v>
          </cell>
          <cell r="Z422">
            <v>-5</v>
          </cell>
          <cell r="AA422">
            <v>0</v>
          </cell>
          <cell r="AB422">
            <v>-74214.561000000002</v>
          </cell>
          <cell r="AC422">
            <v>0</v>
          </cell>
          <cell r="AD422">
            <v>30222069.219000001</v>
          </cell>
          <cell r="AE422">
            <v>0</v>
          </cell>
          <cell r="AF422">
            <v>2.67</v>
          </cell>
          <cell r="AG422">
            <v>0</v>
          </cell>
          <cell r="AH422">
            <v>4836471</v>
          </cell>
          <cell r="AI422">
            <v>0</v>
          </cell>
          <cell r="AJ422">
            <v>-1526776.7000000002</v>
          </cell>
          <cell r="AK422">
            <v>0</v>
          </cell>
          <cell r="AL422">
            <v>-5</v>
          </cell>
          <cell r="AM422">
            <v>0</v>
          </cell>
          <cell r="AN422">
            <v>-76338.835000000006</v>
          </cell>
          <cell r="AO422">
            <v>0</v>
          </cell>
          <cell r="AP422">
            <v>33455424.683999997</v>
          </cell>
        </row>
        <row r="423">
          <cell r="A423" t="str">
            <v xml:space="preserve">344.00 0402         </v>
          </cell>
          <cell r="B423">
            <v>402</v>
          </cell>
          <cell r="C423" t="str">
            <v>ProdTrans</v>
          </cell>
          <cell r="D423" t="str">
            <v xml:space="preserve">344.00 0402         </v>
          </cell>
          <cell r="E423">
            <v>344</v>
          </cell>
          <cell r="F423" t="str">
            <v>Generators</v>
          </cell>
          <cell r="G423">
            <v>0</v>
          </cell>
          <cell r="H423">
            <v>75958925.689999998</v>
          </cell>
          <cell r="I423">
            <v>0</v>
          </cell>
          <cell r="J423">
            <v>-217318.3</v>
          </cell>
          <cell r="K423">
            <v>0</v>
          </cell>
          <cell r="L423">
            <v>75741607.390000001</v>
          </cell>
          <cell r="M423">
            <v>0</v>
          </cell>
          <cell r="N423">
            <v>-231206.67</v>
          </cell>
          <cell r="O423">
            <v>0</v>
          </cell>
          <cell r="P423">
            <v>75510400.719999999</v>
          </cell>
          <cell r="Q423">
            <v>0</v>
          </cell>
          <cell r="R423">
            <v>12270691</v>
          </cell>
          <cell r="S423">
            <v>0</v>
          </cell>
          <cell r="T423">
            <v>2.58</v>
          </cell>
          <cell r="U423">
            <v>0</v>
          </cell>
          <cell r="V423">
            <v>1956937</v>
          </cell>
          <cell r="W423">
            <v>0</v>
          </cell>
          <cell r="X423">
            <v>-217318.3</v>
          </cell>
          <cell r="Y423">
            <v>0</v>
          </cell>
          <cell r="Z423">
            <v>-5</v>
          </cell>
          <cell r="AA423">
            <v>0</v>
          </cell>
          <cell r="AB423">
            <v>-10865.915000000001</v>
          </cell>
          <cell r="AC423">
            <v>0</v>
          </cell>
          <cell r="AD423">
            <v>13999443.785</v>
          </cell>
          <cell r="AE423">
            <v>0</v>
          </cell>
          <cell r="AF423">
            <v>2.58</v>
          </cell>
          <cell r="AG423">
            <v>0</v>
          </cell>
          <cell r="AH423">
            <v>1951151</v>
          </cell>
          <cell r="AI423">
            <v>0</v>
          </cell>
          <cell r="AJ423">
            <v>-231206.67</v>
          </cell>
          <cell r="AK423">
            <v>0</v>
          </cell>
          <cell r="AL423">
            <v>-5</v>
          </cell>
          <cell r="AM423">
            <v>0</v>
          </cell>
          <cell r="AN423">
            <v>-11560.333500000001</v>
          </cell>
          <cell r="AO423">
            <v>0</v>
          </cell>
          <cell r="AP423">
            <v>15707827.781500001</v>
          </cell>
        </row>
        <row r="424">
          <cell r="A424" t="str">
            <v xml:space="preserve">345.00 0402         </v>
          </cell>
          <cell r="B424">
            <v>402</v>
          </cell>
          <cell r="C424" t="str">
            <v>ProdTrans</v>
          </cell>
          <cell r="D424" t="str">
            <v xml:space="preserve">345.00 0402         </v>
          </cell>
          <cell r="E424">
            <v>345</v>
          </cell>
          <cell r="F424" t="str">
            <v>Accessory Electric Equipment</v>
          </cell>
          <cell r="G424">
            <v>0</v>
          </cell>
          <cell r="H424">
            <v>42401824.549999997</v>
          </cell>
          <cell r="I424">
            <v>0</v>
          </cell>
          <cell r="J424">
            <v>-18923.879999999997</v>
          </cell>
          <cell r="K424">
            <v>0</v>
          </cell>
          <cell r="L424">
            <v>42382900.669999994</v>
          </cell>
          <cell r="M424">
            <v>0</v>
          </cell>
          <cell r="N424">
            <v>-20961.289999999997</v>
          </cell>
          <cell r="O424">
            <v>0</v>
          </cell>
          <cell r="P424">
            <v>42361939.379999995</v>
          </cell>
          <cell r="Q424">
            <v>0</v>
          </cell>
          <cell r="R424">
            <v>6842125</v>
          </cell>
          <cell r="S424">
            <v>0</v>
          </cell>
          <cell r="T424">
            <v>2.57</v>
          </cell>
          <cell r="U424">
            <v>0</v>
          </cell>
          <cell r="V424">
            <v>1089484</v>
          </cell>
          <cell r="W424">
            <v>0</v>
          </cell>
          <cell r="X424">
            <v>-18923.879999999997</v>
          </cell>
          <cell r="Y424">
            <v>0</v>
          </cell>
          <cell r="Z424">
            <v>-2</v>
          </cell>
          <cell r="AA424">
            <v>0</v>
          </cell>
          <cell r="AB424">
            <v>-378.47759999999994</v>
          </cell>
          <cell r="AC424">
            <v>0</v>
          </cell>
          <cell r="AD424">
            <v>7912306.6424000002</v>
          </cell>
          <cell r="AE424">
            <v>0</v>
          </cell>
          <cell r="AF424">
            <v>2.57</v>
          </cell>
          <cell r="AG424">
            <v>0</v>
          </cell>
          <cell r="AH424">
            <v>1088971</v>
          </cell>
          <cell r="AI424">
            <v>0</v>
          </cell>
          <cell r="AJ424">
            <v>-20961.289999999997</v>
          </cell>
          <cell r="AK424">
            <v>0</v>
          </cell>
          <cell r="AL424">
            <v>-2</v>
          </cell>
          <cell r="AM424">
            <v>0</v>
          </cell>
          <cell r="AN424">
            <v>-419.22579999999994</v>
          </cell>
          <cell r="AO424">
            <v>0</v>
          </cell>
          <cell r="AP424">
            <v>8979897.126600001</v>
          </cell>
        </row>
        <row r="425">
          <cell r="A425" t="str">
            <v xml:space="preserve">346.00 0402         </v>
          </cell>
          <cell r="B425">
            <v>402</v>
          </cell>
          <cell r="C425" t="str">
            <v>ProdTrans</v>
          </cell>
          <cell r="D425" t="str">
            <v xml:space="preserve">346.00 0402         </v>
          </cell>
          <cell r="E425">
            <v>346</v>
          </cell>
          <cell r="F425" t="str">
            <v>Miscellaneous Power Plant Equipment</v>
          </cell>
          <cell r="G425">
            <v>0</v>
          </cell>
          <cell r="H425">
            <v>2969761.75</v>
          </cell>
          <cell r="I425">
            <v>0</v>
          </cell>
          <cell r="J425">
            <v>-1838.55</v>
          </cell>
          <cell r="K425">
            <v>0</v>
          </cell>
          <cell r="L425">
            <v>2967923.2</v>
          </cell>
          <cell r="M425">
            <v>0</v>
          </cell>
          <cell r="N425">
            <v>-2057.48</v>
          </cell>
          <cell r="O425">
            <v>0</v>
          </cell>
          <cell r="P425">
            <v>2965865.72</v>
          </cell>
          <cell r="Q425">
            <v>0</v>
          </cell>
          <cell r="R425">
            <v>520979</v>
          </cell>
          <cell r="S425">
            <v>0</v>
          </cell>
          <cell r="T425">
            <v>2.57</v>
          </cell>
          <cell r="U425">
            <v>0</v>
          </cell>
          <cell r="V425">
            <v>76299</v>
          </cell>
          <cell r="W425">
            <v>0</v>
          </cell>
          <cell r="X425">
            <v>-1838.55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595439.44999999995</v>
          </cell>
          <cell r="AE425">
            <v>0</v>
          </cell>
          <cell r="AF425">
            <v>2.57</v>
          </cell>
          <cell r="AG425">
            <v>0</v>
          </cell>
          <cell r="AH425">
            <v>76249</v>
          </cell>
          <cell r="AI425">
            <v>0</v>
          </cell>
          <cell r="AJ425">
            <v>-2057.48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669630.97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 t="str">
            <v>TOTAL CURRANT CREEK</v>
          </cell>
          <cell r="G426">
            <v>0</v>
          </cell>
          <cell r="H426">
            <v>352129810.50999999</v>
          </cell>
          <cell r="I426">
            <v>0</v>
          </cell>
          <cell r="J426">
            <v>-1733009.46</v>
          </cell>
          <cell r="K426">
            <v>0</v>
          </cell>
          <cell r="L426">
            <v>350396801.05000001</v>
          </cell>
          <cell r="M426">
            <v>0</v>
          </cell>
          <cell r="N426">
            <v>-1792725.9700000002</v>
          </cell>
          <cell r="O426">
            <v>0</v>
          </cell>
          <cell r="P426">
            <v>348604075.08000004</v>
          </cell>
          <cell r="Q426">
            <v>0</v>
          </cell>
          <cell r="R426">
            <v>54593881</v>
          </cell>
          <cell r="S426">
            <v>0</v>
          </cell>
          <cell r="T426">
            <v>0</v>
          </cell>
          <cell r="U426">
            <v>0</v>
          </cell>
          <cell r="V426">
            <v>9220665</v>
          </cell>
          <cell r="W426">
            <v>0</v>
          </cell>
          <cell r="X426">
            <v>-1733009.46</v>
          </cell>
          <cell r="Y426">
            <v>0</v>
          </cell>
          <cell r="Z426">
            <v>0</v>
          </cell>
          <cell r="AA426">
            <v>0</v>
          </cell>
          <cell r="AB426">
            <v>-85498.477599999998</v>
          </cell>
          <cell r="AC426">
            <v>0</v>
          </cell>
          <cell r="AD426">
            <v>61996038.062399998</v>
          </cell>
          <cell r="AE426">
            <v>0</v>
          </cell>
          <cell r="AF426">
            <v>0</v>
          </cell>
          <cell r="AG426">
            <v>0</v>
          </cell>
          <cell r="AH426">
            <v>9173821</v>
          </cell>
          <cell r="AI426">
            <v>0</v>
          </cell>
          <cell r="AJ426">
            <v>-1792725.9700000002</v>
          </cell>
          <cell r="AK426">
            <v>0</v>
          </cell>
          <cell r="AL426">
            <v>0</v>
          </cell>
          <cell r="AM426">
            <v>0</v>
          </cell>
          <cell r="AN426">
            <v>-88381.058300000019</v>
          </cell>
          <cell r="AO426">
            <v>0</v>
          </cell>
          <cell r="AP426">
            <v>69288752.034099996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 t="str">
            <v>HERMISTON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O428">
            <v>0</v>
          </cell>
          <cell r="AP428">
            <v>0</v>
          </cell>
        </row>
        <row r="429">
          <cell r="A429" t="str">
            <v xml:space="preserve">341.00 0403         </v>
          </cell>
          <cell r="B429">
            <v>403</v>
          </cell>
          <cell r="C429" t="str">
            <v>ProdTrans</v>
          </cell>
          <cell r="D429" t="str">
            <v xml:space="preserve">341.00 0403         </v>
          </cell>
          <cell r="E429">
            <v>341</v>
          </cell>
          <cell r="F429" t="str">
            <v>Structures and Improvements</v>
          </cell>
          <cell r="G429">
            <v>0</v>
          </cell>
          <cell r="H429">
            <v>12844996.02</v>
          </cell>
          <cell r="I429">
            <v>0</v>
          </cell>
          <cell r="J429">
            <v>-3593.08</v>
          </cell>
          <cell r="K429">
            <v>0</v>
          </cell>
          <cell r="L429">
            <v>12841402.939999999</v>
          </cell>
          <cell r="M429">
            <v>0</v>
          </cell>
          <cell r="N429">
            <v>-4361.8099999999995</v>
          </cell>
          <cell r="O429">
            <v>0</v>
          </cell>
          <cell r="P429">
            <v>12837041.129999999</v>
          </cell>
          <cell r="Q429">
            <v>0</v>
          </cell>
          <cell r="R429">
            <v>4318895</v>
          </cell>
          <cell r="S429">
            <v>0</v>
          </cell>
          <cell r="T429">
            <v>2.69</v>
          </cell>
          <cell r="U429">
            <v>0</v>
          </cell>
          <cell r="V429">
            <v>345482</v>
          </cell>
          <cell r="W429">
            <v>0</v>
          </cell>
          <cell r="X429">
            <v>-3593.08</v>
          </cell>
          <cell r="Y429">
            <v>0</v>
          </cell>
          <cell r="Z429">
            <v>-5</v>
          </cell>
          <cell r="AA429">
            <v>0</v>
          </cell>
          <cell r="AB429">
            <v>-179.65400000000002</v>
          </cell>
          <cell r="AC429">
            <v>0</v>
          </cell>
          <cell r="AD429">
            <v>4660604.2659999998</v>
          </cell>
          <cell r="AE429">
            <v>0</v>
          </cell>
          <cell r="AF429">
            <v>2.69</v>
          </cell>
          <cell r="AG429">
            <v>0</v>
          </cell>
          <cell r="AH429">
            <v>345375</v>
          </cell>
          <cell r="AI429">
            <v>0</v>
          </cell>
          <cell r="AJ429">
            <v>-4361.8099999999995</v>
          </cell>
          <cell r="AK429">
            <v>0</v>
          </cell>
          <cell r="AL429">
            <v>-5</v>
          </cell>
          <cell r="AM429">
            <v>0</v>
          </cell>
          <cell r="AN429">
            <v>-218.09049999999996</v>
          </cell>
          <cell r="AO429">
            <v>0</v>
          </cell>
          <cell r="AP429">
            <v>5001399.3655000003</v>
          </cell>
        </row>
        <row r="430">
          <cell r="A430" t="str">
            <v xml:space="preserve">342.00 0403         </v>
          </cell>
          <cell r="B430">
            <v>403</v>
          </cell>
          <cell r="C430" t="str">
            <v>ProdTrans</v>
          </cell>
          <cell r="D430" t="str">
            <v xml:space="preserve">342.00 0403         </v>
          </cell>
          <cell r="E430">
            <v>342</v>
          </cell>
          <cell r="F430" t="str">
            <v>Fuel Holders, Producers and Accessories</v>
          </cell>
          <cell r="G430">
            <v>0</v>
          </cell>
          <cell r="H430">
            <v>25321.62</v>
          </cell>
          <cell r="I430">
            <v>0</v>
          </cell>
          <cell r="J430">
            <v>-132.16999999999999</v>
          </cell>
          <cell r="K430">
            <v>0</v>
          </cell>
          <cell r="L430">
            <v>25189.45</v>
          </cell>
          <cell r="M430">
            <v>0</v>
          </cell>
          <cell r="N430">
            <v>-139.58000000000001</v>
          </cell>
          <cell r="O430">
            <v>0</v>
          </cell>
          <cell r="P430">
            <v>25049.87</v>
          </cell>
          <cell r="Q430">
            <v>0</v>
          </cell>
          <cell r="R430">
            <v>8889</v>
          </cell>
          <cell r="S430">
            <v>0</v>
          </cell>
          <cell r="T430">
            <v>2.72</v>
          </cell>
          <cell r="U430">
            <v>0</v>
          </cell>
          <cell r="V430">
            <v>687</v>
          </cell>
          <cell r="W430">
            <v>0</v>
          </cell>
          <cell r="X430">
            <v>-132.16999999999999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9443.83</v>
          </cell>
          <cell r="AE430">
            <v>0</v>
          </cell>
          <cell r="AF430">
            <v>2.72</v>
          </cell>
          <cell r="AG430">
            <v>0</v>
          </cell>
          <cell r="AH430">
            <v>683</v>
          </cell>
          <cell r="AI430">
            <v>0</v>
          </cell>
          <cell r="AJ430">
            <v>-139.58000000000001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O430">
            <v>0</v>
          </cell>
          <cell r="AP430">
            <v>9987.25</v>
          </cell>
        </row>
        <row r="431">
          <cell r="A431" t="str">
            <v xml:space="preserve">343.00 0403         </v>
          </cell>
          <cell r="B431">
            <v>403</v>
          </cell>
          <cell r="C431" t="str">
            <v>ProdTrans</v>
          </cell>
          <cell r="D431" t="str">
            <v xml:space="preserve">343.00 0403         </v>
          </cell>
          <cell r="E431">
            <v>343</v>
          </cell>
          <cell r="F431" t="str">
            <v>Prime Movers</v>
          </cell>
          <cell r="G431">
            <v>0</v>
          </cell>
          <cell r="H431">
            <v>107253896.88</v>
          </cell>
          <cell r="I431">
            <v>0</v>
          </cell>
          <cell r="J431">
            <v>-1135296.5199999996</v>
          </cell>
          <cell r="K431">
            <v>0</v>
          </cell>
          <cell r="L431">
            <v>106118600.36</v>
          </cell>
          <cell r="M431">
            <v>0</v>
          </cell>
          <cell r="N431">
            <v>-1165789.96</v>
          </cell>
          <cell r="O431">
            <v>0</v>
          </cell>
          <cell r="P431">
            <v>104952810.40000001</v>
          </cell>
          <cell r="Q431">
            <v>0</v>
          </cell>
          <cell r="R431">
            <v>31307539</v>
          </cell>
          <cell r="S431">
            <v>0</v>
          </cell>
          <cell r="T431">
            <v>2.85</v>
          </cell>
          <cell r="U431">
            <v>0</v>
          </cell>
          <cell r="V431">
            <v>3040558</v>
          </cell>
          <cell r="W431">
            <v>0</v>
          </cell>
          <cell r="X431">
            <v>-1135296.5199999996</v>
          </cell>
          <cell r="Y431">
            <v>0</v>
          </cell>
          <cell r="Z431">
            <v>-5</v>
          </cell>
          <cell r="AA431">
            <v>0</v>
          </cell>
          <cell r="AB431">
            <v>-56764.825999999979</v>
          </cell>
          <cell r="AC431">
            <v>0</v>
          </cell>
          <cell r="AD431">
            <v>33156035.653999999</v>
          </cell>
          <cell r="AE431">
            <v>0</v>
          </cell>
          <cell r="AF431">
            <v>2.85</v>
          </cell>
          <cell r="AG431">
            <v>0</v>
          </cell>
          <cell r="AH431">
            <v>3007768</v>
          </cell>
          <cell r="AI431">
            <v>0</v>
          </cell>
          <cell r="AJ431">
            <v>-1165789.96</v>
          </cell>
          <cell r="AK431">
            <v>0</v>
          </cell>
          <cell r="AL431">
            <v>-5</v>
          </cell>
          <cell r="AM431">
            <v>0</v>
          </cell>
          <cell r="AN431">
            <v>-58289.498</v>
          </cell>
          <cell r="AO431">
            <v>0</v>
          </cell>
          <cell r="AP431">
            <v>34939724.195999995</v>
          </cell>
        </row>
        <row r="432">
          <cell r="A432" t="str">
            <v xml:space="preserve">344.00 0403         </v>
          </cell>
          <cell r="B432">
            <v>403</v>
          </cell>
          <cell r="C432" t="str">
            <v>ProdTrans</v>
          </cell>
          <cell r="D432" t="str">
            <v xml:space="preserve">344.00 0403         </v>
          </cell>
          <cell r="E432">
            <v>344</v>
          </cell>
          <cell r="F432" t="str">
            <v>Generators</v>
          </cell>
          <cell r="G432">
            <v>0</v>
          </cell>
          <cell r="H432">
            <v>40074379.619999997</v>
          </cell>
          <cell r="I432">
            <v>0</v>
          </cell>
          <cell r="J432">
            <v>-202055.55000000002</v>
          </cell>
          <cell r="K432">
            <v>0</v>
          </cell>
          <cell r="L432">
            <v>39872324.07</v>
          </cell>
          <cell r="M432">
            <v>0</v>
          </cell>
          <cell r="N432">
            <v>-213451.19999999998</v>
          </cell>
          <cell r="O432">
            <v>0</v>
          </cell>
          <cell r="P432">
            <v>39658872.869999997</v>
          </cell>
          <cell r="Q432">
            <v>0</v>
          </cell>
          <cell r="R432">
            <v>13702379</v>
          </cell>
          <cell r="S432">
            <v>0</v>
          </cell>
          <cell r="T432">
            <v>2.7</v>
          </cell>
          <cell r="U432">
            <v>0</v>
          </cell>
          <cell r="V432">
            <v>1079280</v>
          </cell>
          <cell r="W432">
            <v>0</v>
          </cell>
          <cell r="X432">
            <v>-202055.55000000002</v>
          </cell>
          <cell r="Y432">
            <v>0</v>
          </cell>
          <cell r="Z432">
            <v>-5</v>
          </cell>
          <cell r="AA432">
            <v>0</v>
          </cell>
          <cell r="AB432">
            <v>-10102.777500000002</v>
          </cell>
          <cell r="AC432">
            <v>0</v>
          </cell>
          <cell r="AD432">
            <v>14569500.672499999</v>
          </cell>
          <cell r="AE432">
            <v>0</v>
          </cell>
          <cell r="AF432">
            <v>2.7</v>
          </cell>
          <cell r="AG432">
            <v>0</v>
          </cell>
          <cell r="AH432">
            <v>1073671</v>
          </cell>
          <cell r="AI432">
            <v>0</v>
          </cell>
          <cell r="AJ432">
            <v>-213451.19999999998</v>
          </cell>
          <cell r="AK432">
            <v>0</v>
          </cell>
          <cell r="AL432">
            <v>-5</v>
          </cell>
          <cell r="AM432">
            <v>0</v>
          </cell>
          <cell r="AN432">
            <v>-10672.56</v>
          </cell>
          <cell r="AO432">
            <v>0</v>
          </cell>
          <cell r="AP432">
            <v>15419047.9125</v>
          </cell>
        </row>
        <row r="433">
          <cell r="A433" t="str">
            <v xml:space="preserve">345.00 0403         </v>
          </cell>
          <cell r="B433">
            <v>403</v>
          </cell>
          <cell r="C433" t="str">
            <v>ProdTrans</v>
          </cell>
          <cell r="D433" t="str">
            <v xml:space="preserve">345.00 0403         </v>
          </cell>
          <cell r="E433">
            <v>345</v>
          </cell>
          <cell r="F433" t="str">
            <v>Accessory Electric Equipment</v>
          </cell>
          <cell r="G433">
            <v>0</v>
          </cell>
          <cell r="H433">
            <v>9115252.9600000009</v>
          </cell>
          <cell r="I433">
            <v>0</v>
          </cell>
          <cell r="J433">
            <v>-10036.85</v>
          </cell>
          <cell r="K433">
            <v>0</v>
          </cell>
          <cell r="L433">
            <v>9105216.1100000013</v>
          </cell>
          <cell r="M433">
            <v>0</v>
          </cell>
          <cell r="N433">
            <v>-10848.82</v>
          </cell>
          <cell r="O433">
            <v>0</v>
          </cell>
          <cell r="P433">
            <v>9094367.290000001</v>
          </cell>
          <cell r="Q433">
            <v>0</v>
          </cell>
          <cell r="R433">
            <v>3189999</v>
          </cell>
          <cell r="S433">
            <v>0</v>
          </cell>
          <cell r="T433">
            <v>2.65</v>
          </cell>
          <cell r="U433">
            <v>0</v>
          </cell>
          <cell r="V433">
            <v>241421</v>
          </cell>
          <cell r="W433">
            <v>0</v>
          </cell>
          <cell r="X433">
            <v>-10036.85</v>
          </cell>
          <cell r="Y433">
            <v>0</v>
          </cell>
          <cell r="Z433">
            <v>-2</v>
          </cell>
          <cell r="AA433">
            <v>0</v>
          </cell>
          <cell r="AB433">
            <v>-200.73699999999999</v>
          </cell>
          <cell r="AC433">
            <v>0</v>
          </cell>
          <cell r="AD433">
            <v>3421182.4129999997</v>
          </cell>
          <cell r="AE433">
            <v>0</v>
          </cell>
          <cell r="AF433">
            <v>2.65</v>
          </cell>
          <cell r="AG433">
            <v>0</v>
          </cell>
          <cell r="AH433">
            <v>241144</v>
          </cell>
          <cell r="AI433">
            <v>0</v>
          </cell>
          <cell r="AJ433">
            <v>-10848.82</v>
          </cell>
          <cell r="AK433">
            <v>0</v>
          </cell>
          <cell r="AL433">
            <v>-2</v>
          </cell>
          <cell r="AM433">
            <v>0</v>
          </cell>
          <cell r="AN433">
            <v>-216.97639999999998</v>
          </cell>
          <cell r="AO433">
            <v>0</v>
          </cell>
          <cell r="AP433">
            <v>3651260.6165999998</v>
          </cell>
        </row>
        <row r="434">
          <cell r="A434" t="str">
            <v xml:space="preserve">346.00 0403         </v>
          </cell>
          <cell r="B434">
            <v>403</v>
          </cell>
          <cell r="C434" t="str">
            <v>ProdTrans</v>
          </cell>
          <cell r="D434" t="str">
            <v xml:space="preserve">346.00 0403         </v>
          </cell>
          <cell r="E434">
            <v>346</v>
          </cell>
          <cell r="F434" t="str">
            <v>Miscellaneous Power Plant Equipment</v>
          </cell>
          <cell r="G434">
            <v>0</v>
          </cell>
          <cell r="H434">
            <v>497343.1</v>
          </cell>
          <cell r="I434">
            <v>0</v>
          </cell>
          <cell r="J434">
            <v>-809.78</v>
          </cell>
          <cell r="K434">
            <v>0</v>
          </cell>
          <cell r="L434">
            <v>496533.31999999995</v>
          </cell>
          <cell r="M434">
            <v>0</v>
          </cell>
          <cell r="N434">
            <v>-886.21</v>
          </cell>
          <cell r="O434">
            <v>0</v>
          </cell>
          <cell r="P434">
            <v>495647.10999999993</v>
          </cell>
          <cell r="Q434">
            <v>0</v>
          </cell>
          <cell r="R434">
            <v>175766</v>
          </cell>
          <cell r="S434">
            <v>0</v>
          </cell>
          <cell r="T434">
            <v>2.65</v>
          </cell>
          <cell r="U434">
            <v>0</v>
          </cell>
          <cell r="V434">
            <v>13169</v>
          </cell>
          <cell r="W434">
            <v>0</v>
          </cell>
          <cell r="X434">
            <v>-809.78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188125.22</v>
          </cell>
          <cell r="AE434">
            <v>0</v>
          </cell>
          <cell r="AF434">
            <v>2.65</v>
          </cell>
          <cell r="AG434">
            <v>0</v>
          </cell>
          <cell r="AH434">
            <v>13146</v>
          </cell>
          <cell r="AI434">
            <v>0</v>
          </cell>
          <cell r="AJ434">
            <v>-886.21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200385.01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 t="str">
            <v>TOTAL HERMISTON</v>
          </cell>
          <cell r="G435">
            <v>0</v>
          </cell>
          <cell r="H435">
            <v>169811190.19999999</v>
          </cell>
          <cell r="I435">
            <v>0</v>
          </cell>
          <cell r="J435">
            <v>-1351923.9499999997</v>
          </cell>
          <cell r="K435">
            <v>0</v>
          </cell>
          <cell r="L435">
            <v>168459266.25</v>
          </cell>
          <cell r="M435">
            <v>0</v>
          </cell>
          <cell r="N435">
            <v>-1395477.5799999998</v>
          </cell>
          <cell r="O435">
            <v>0</v>
          </cell>
          <cell r="P435">
            <v>167063788.67000002</v>
          </cell>
          <cell r="Q435">
            <v>0</v>
          </cell>
          <cell r="R435">
            <v>52703467</v>
          </cell>
          <cell r="S435">
            <v>0</v>
          </cell>
          <cell r="T435">
            <v>0</v>
          </cell>
          <cell r="U435">
            <v>0</v>
          </cell>
          <cell r="V435">
            <v>4720597</v>
          </cell>
          <cell r="W435">
            <v>0</v>
          </cell>
          <cell r="X435">
            <v>-1351923.9499999997</v>
          </cell>
          <cell r="Y435">
            <v>0</v>
          </cell>
          <cell r="Z435">
            <v>0</v>
          </cell>
          <cell r="AA435">
            <v>0</v>
          </cell>
          <cell r="AB435">
            <v>-67247.994499999972</v>
          </cell>
          <cell r="AC435">
            <v>0</v>
          </cell>
          <cell r="AD435">
            <v>56004892.055500001</v>
          </cell>
          <cell r="AE435">
            <v>0</v>
          </cell>
          <cell r="AF435">
            <v>0</v>
          </cell>
          <cell r="AG435">
            <v>0</v>
          </cell>
          <cell r="AH435">
            <v>4681787</v>
          </cell>
          <cell r="AI435">
            <v>0</v>
          </cell>
          <cell r="AJ435">
            <v>-1395477.5799999998</v>
          </cell>
          <cell r="AK435">
            <v>0</v>
          </cell>
          <cell r="AL435">
            <v>0</v>
          </cell>
          <cell r="AM435">
            <v>0</v>
          </cell>
          <cell r="AN435">
            <v>-69397.124899999995</v>
          </cell>
          <cell r="AO435">
            <v>0</v>
          </cell>
          <cell r="AP435">
            <v>59221804.350599997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 t="str">
            <v>LAKE SIDE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</row>
        <row r="438">
          <cell r="A438" t="str">
            <v xml:space="preserve">341.00 0404         </v>
          </cell>
          <cell r="B438">
            <v>404</v>
          </cell>
          <cell r="C438" t="str">
            <v>ProdTrans</v>
          </cell>
          <cell r="D438" t="str">
            <v xml:space="preserve">341.00 0404         </v>
          </cell>
          <cell r="E438">
            <v>341</v>
          </cell>
          <cell r="F438" t="str">
            <v>Structures and Improvements</v>
          </cell>
          <cell r="G438">
            <v>0</v>
          </cell>
          <cell r="H438">
            <v>27840392.370000001</v>
          </cell>
          <cell r="I438">
            <v>0</v>
          </cell>
          <cell r="J438">
            <v>-151.81</v>
          </cell>
          <cell r="K438">
            <v>0</v>
          </cell>
          <cell r="L438">
            <v>27840240.560000002</v>
          </cell>
          <cell r="M438">
            <v>0</v>
          </cell>
          <cell r="N438">
            <v>-303.36</v>
          </cell>
          <cell r="O438">
            <v>0</v>
          </cell>
          <cell r="P438">
            <v>27839937.200000003</v>
          </cell>
          <cell r="Q438">
            <v>0</v>
          </cell>
          <cell r="R438">
            <v>1796212</v>
          </cell>
          <cell r="S438">
            <v>0</v>
          </cell>
          <cell r="T438">
            <v>2.58</v>
          </cell>
          <cell r="U438">
            <v>0</v>
          </cell>
          <cell r="V438">
            <v>718280</v>
          </cell>
          <cell r="W438">
            <v>0</v>
          </cell>
          <cell r="X438">
            <v>-151.81</v>
          </cell>
          <cell r="Y438">
            <v>0</v>
          </cell>
          <cell r="Z438">
            <v>-5</v>
          </cell>
          <cell r="AA438">
            <v>0</v>
          </cell>
          <cell r="AB438">
            <v>-7.5904999999999996</v>
          </cell>
          <cell r="AC438">
            <v>0</v>
          </cell>
          <cell r="AD438">
            <v>2514332.5995</v>
          </cell>
          <cell r="AE438">
            <v>0</v>
          </cell>
          <cell r="AF438">
            <v>2.58</v>
          </cell>
          <cell r="AG438">
            <v>0</v>
          </cell>
          <cell r="AH438">
            <v>718274</v>
          </cell>
          <cell r="AI438">
            <v>0</v>
          </cell>
          <cell r="AJ438">
            <v>-303.36</v>
          </cell>
          <cell r="AK438">
            <v>0</v>
          </cell>
          <cell r="AL438">
            <v>-5</v>
          </cell>
          <cell r="AM438">
            <v>0</v>
          </cell>
          <cell r="AN438">
            <v>-15.168000000000001</v>
          </cell>
          <cell r="AO438">
            <v>0</v>
          </cell>
          <cell r="AP438">
            <v>3232288.0715000001</v>
          </cell>
        </row>
        <row r="439">
          <cell r="A439" t="str">
            <v xml:space="preserve">342.00 0404         </v>
          </cell>
          <cell r="B439">
            <v>404</v>
          </cell>
          <cell r="C439" t="str">
            <v>ProdTrans</v>
          </cell>
          <cell r="D439" t="str">
            <v xml:space="preserve">342.00 0404         </v>
          </cell>
          <cell r="E439">
            <v>342</v>
          </cell>
          <cell r="F439" t="str">
            <v>Fuel Holders, Producers and Accessories</v>
          </cell>
          <cell r="G439">
            <v>0</v>
          </cell>
          <cell r="H439">
            <v>3502124</v>
          </cell>
          <cell r="I439">
            <v>0</v>
          </cell>
          <cell r="J439">
            <v>-9169.7099999999991</v>
          </cell>
          <cell r="K439">
            <v>0</v>
          </cell>
          <cell r="L439">
            <v>3492954.29</v>
          </cell>
          <cell r="M439">
            <v>0</v>
          </cell>
          <cell r="N439">
            <v>-9767.07</v>
          </cell>
          <cell r="O439">
            <v>0</v>
          </cell>
          <cell r="P439">
            <v>3483187.22</v>
          </cell>
          <cell r="Q439">
            <v>0</v>
          </cell>
          <cell r="R439">
            <v>228130</v>
          </cell>
          <cell r="S439">
            <v>0</v>
          </cell>
          <cell r="T439">
            <v>2.58</v>
          </cell>
          <cell r="U439">
            <v>0</v>
          </cell>
          <cell r="V439">
            <v>90237</v>
          </cell>
          <cell r="W439">
            <v>0</v>
          </cell>
          <cell r="X439">
            <v>-9169.7099999999991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309197.28999999998</v>
          </cell>
          <cell r="AE439">
            <v>0</v>
          </cell>
          <cell r="AF439">
            <v>2.58</v>
          </cell>
          <cell r="AG439">
            <v>0</v>
          </cell>
          <cell r="AH439">
            <v>89992</v>
          </cell>
          <cell r="AI439">
            <v>0</v>
          </cell>
          <cell r="AJ439">
            <v>-9767.07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389422.22</v>
          </cell>
        </row>
        <row r="440">
          <cell r="A440" t="str">
            <v xml:space="preserve">343.00 0404         </v>
          </cell>
          <cell r="B440">
            <v>404</v>
          </cell>
          <cell r="C440" t="str">
            <v>ProdTrans</v>
          </cell>
          <cell r="D440" t="str">
            <v xml:space="preserve">343.00 0404         </v>
          </cell>
          <cell r="E440">
            <v>343</v>
          </cell>
          <cell r="F440" t="str">
            <v>Prime Movers</v>
          </cell>
          <cell r="G440">
            <v>0</v>
          </cell>
          <cell r="H440">
            <v>178617105.44</v>
          </cell>
          <cell r="I440">
            <v>0</v>
          </cell>
          <cell r="J440">
            <v>-1378407.5400000003</v>
          </cell>
          <cell r="K440">
            <v>0</v>
          </cell>
          <cell r="L440">
            <v>177238697.90000001</v>
          </cell>
          <cell r="M440">
            <v>0</v>
          </cell>
          <cell r="N440">
            <v>-1419731.2499999998</v>
          </cell>
          <cell r="O440">
            <v>0</v>
          </cell>
          <cell r="P440">
            <v>175818966.65000001</v>
          </cell>
          <cell r="Q440">
            <v>0</v>
          </cell>
          <cell r="R440">
            <v>10639577</v>
          </cell>
          <cell r="S440">
            <v>0</v>
          </cell>
          <cell r="T440">
            <v>2.58</v>
          </cell>
          <cell r="U440">
            <v>0</v>
          </cell>
          <cell r="V440">
            <v>4590540</v>
          </cell>
          <cell r="W440">
            <v>0</v>
          </cell>
          <cell r="X440">
            <v>-1378407.5400000003</v>
          </cell>
          <cell r="Y440">
            <v>0</v>
          </cell>
          <cell r="Z440">
            <v>-5</v>
          </cell>
          <cell r="AA440">
            <v>0</v>
          </cell>
          <cell r="AB440">
            <v>-68920.377000000008</v>
          </cell>
          <cell r="AC440">
            <v>0</v>
          </cell>
          <cell r="AD440">
            <v>13782789.082999999</v>
          </cell>
          <cell r="AE440">
            <v>0</v>
          </cell>
          <cell r="AF440">
            <v>2.58</v>
          </cell>
          <cell r="AG440">
            <v>0</v>
          </cell>
          <cell r="AH440">
            <v>4554444</v>
          </cell>
          <cell r="AI440">
            <v>0</v>
          </cell>
          <cell r="AJ440">
            <v>-1419731.2499999998</v>
          </cell>
          <cell r="AK440">
            <v>0</v>
          </cell>
          <cell r="AL440">
            <v>-5</v>
          </cell>
          <cell r="AM440">
            <v>0</v>
          </cell>
          <cell r="AN440">
            <v>-70986.562499999985</v>
          </cell>
          <cell r="AO440">
            <v>0</v>
          </cell>
          <cell r="AP440">
            <v>16846515.270499997</v>
          </cell>
        </row>
        <row r="441">
          <cell r="A441" t="str">
            <v xml:space="preserve">344.00 0404         </v>
          </cell>
          <cell r="B441">
            <v>404</v>
          </cell>
          <cell r="C441" t="str">
            <v>ProdTrans</v>
          </cell>
          <cell r="D441" t="str">
            <v xml:space="preserve">344.00 0404         </v>
          </cell>
          <cell r="E441">
            <v>344</v>
          </cell>
          <cell r="F441" t="str">
            <v>Generators</v>
          </cell>
          <cell r="G441">
            <v>0</v>
          </cell>
          <cell r="H441">
            <v>82025855.989999995</v>
          </cell>
          <cell r="I441">
            <v>0</v>
          </cell>
          <cell r="J441">
            <v>-213241.27</v>
          </cell>
          <cell r="K441">
            <v>0</v>
          </cell>
          <cell r="L441">
            <v>81812614.719999999</v>
          </cell>
          <cell r="M441">
            <v>0</v>
          </cell>
          <cell r="N441">
            <v>-227152.87</v>
          </cell>
          <cell r="O441">
            <v>0</v>
          </cell>
          <cell r="P441">
            <v>81585461.849999994</v>
          </cell>
          <cell r="Q441">
            <v>0</v>
          </cell>
          <cell r="R441">
            <v>5254905</v>
          </cell>
          <cell r="S441">
            <v>0</v>
          </cell>
          <cell r="T441">
            <v>2.58</v>
          </cell>
          <cell r="U441">
            <v>0</v>
          </cell>
          <cell r="V441">
            <v>2113516</v>
          </cell>
          <cell r="W441">
            <v>0</v>
          </cell>
          <cell r="X441">
            <v>-213241.27</v>
          </cell>
          <cell r="Y441">
            <v>0</v>
          </cell>
          <cell r="Z441">
            <v>-5</v>
          </cell>
          <cell r="AA441">
            <v>0</v>
          </cell>
          <cell r="AB441">
            <v>-10662.063499999998</v>
          </cell>
          <cell r="AC441">
            <v>0</v>
          </cell>
          <cell r="AD441">
            <v>7144517.6665000003</v>
          </cell>
          <cell r="AE441">
            <v>0</v>
          </cell>
          <cell r="AF441">
            <v>2.58</v>
          </cell>
          <cell r="AG441">
            <v>0</v>
          </cell>
          <cell r="AH441">
            <v>2107835</v>
          </cell>
          <cell r="AI441">
            <v>0</v>
          </cell>
          <cell r="AJ441">
            <v>-227152.87</v>
          </cell>
          <cell r="AK441">
            <v>0</v>
          </cell>
          <cell r="AL441">
            <v>-5</v>
          </cell>
          <cell r="AM441">
            <v>0</v>
          </cell>
          <cell r="AN441">
            <v>-11357.6435</v>
          </cell>
          <cell r="AO441">
            <v>0</v>
          </cell>
          <cell r="AP441">
            <v>9013842.1530000009</v>
          </cell>
        </row>
        <row r="442">
          <cell r="A442" t="str">
            <v xml:space="preserve">345.00 0404         </v>
          </cell>
          <cell r="B442">
            <v>404</v>
          </cell>
          <cell r="C442" t="str">
            <v>ProdTrans</v>
          </cell>
          <cell r="D442" t="str">
            <v xml:space="preserve">345.00 0404         </v>
          </cell>
          <cell r="E442">
            <v>345</v>
          </cell>
          <cell r="F442" t="str">
            <v>Accessory Electric Equipment</v>
          </cell>
          <cell r="G442">
            <v>0</v>
          </cell>
          <cell r="H442">
            <v>44396410.020000003</v>
          </cell>
          <cell r="I442">
            <v>0</v>
          </cell>
          <cell r="J442">
            <v>-16639.620000000003</v>
          </cell>
          <cell r="K442">
            <v>0</v>
          </cell>
          <cell r="L442">
            <v>44379770.400000006</v>
          </cell>
          <cell r="M442">
            <v>0</v>
          </cell>
          <cell r="N442">
            <v>-18639.5</v>
          </cell>
          <cell r="O442">
            <v>0</v>
          </cell>
          <cell r="P442">
            <v>44361130.900000006</v>
          </cell>
          <cell r="Q442">
            <v>0</v>
          </cell>
          <cell r="R442">
            <v>2845160</v>
          </cell>
          <cell r="S442">
            <v>0</v>
          </cell>
          <cell r="T442">
            <v>2.58</v>
          </cell>
          <cell r="U442">
            <v>0</v>
          </cell>
          <cell r="V442">
            <v>1145213</v>
          </cell>
          <cell r="W442">
            <v>0</v>
          </cell>
          <cell r="X442">
            <v>-16639.620000000003</v>
          </cell>
          <cell r="Y442">
            <v>0</v>
          </cell>
          <cell r="Z442">
            <v>-2</v>
          </cell>
          <cell r="AA442">
            <v>0</v>
          </cell>
          <cell r="AB442">
            <v>-332.79240000000004</v>
          </cell>
          <cell r="AC442">
            <v>0</v>
          </cell>
          <cell r="AD442">
            <v>3973400.5875999997</v>
          </cell>
          <cell r="AE442">
            <v>0</v>
          </cell>
          <cell r="AF442">
            <v>2.58</v>
          </cell>
          <cell r="AG442">
            <v>0</v>
          </cell>
          <cell r="AH442">
            <v>1144758</v>
          </cell>
          <cell r="AI442">
            <v>0</v>
          </cell>
          <cell r="AJ442">
            <v>-18639.5</v>
          </cell>
          <cell r="AK442">
            <v>0</v>
          </cell>
          <cell r="AL442">
            <v>-2</v>
          </cell>
          <cell r="AM442">
            <v>0</v>
          </cell>
          <cell r="AN442">
            <v>-372.79</v>
          </cell>
          <cell r="AO442">
            <v>0</v>
          </cell>
          <cell r="AP442">
            <v>5099146.2976000002</v>
          </cell>
        </row>
        <row r="443">
          <cell r="A443" t="str">
            <v xml:space="preserve">346.00 0404         </v>
          </cell>
          <cell r="B443">
            <v>404</v>
          </cell>
          <cell r="C443" t="str">
            <v>ProdTrans</v>
          </cell>
          <cell r="D443" t="str">
            <v xml:space="preserve">346.00 0404         </v>
          </cell>
          <cell r="E443">
            <v>346</v>
          </cell>
          <cell r="F443" t="str">
            <v>Miscellaneous Power Plant Equipment</v>
          </cell>
          <cell r="G443">
            <v>0</v>
          </cell>
          <cell r="H443">
            <v>3151909.27</v>
          </cell>
          <cell r="I443">
            <v>0</v>
          </cell>
          <cell r="J443">
            <v>-1519.83</v>
          </cell>
          <cell r="K443">
            <v>0</v>
          </cell>
          <cell r="L443">
            <v>3150389.44</v>
          </cell>
          <cell r="M443">
            <v>0</v>
          </cell>
          <cell r="N443">
            <v>-1723.6</v>
          </cell>
          <cell r="O443">
            <v>0</v>
          </cell>
          <cell r="P443">
            <v>3148665.84</v>
          </cell>
          <cell r="Q443">
            <v>0</v>
          </cell>
          <cell r="R443">
            <v>204884</v>
          </cell>
          <cell r="S443">
            <v>0</v>
          </cell>
          <cell r="T443">
            <v>2.58</v>
          </cell>
          <cell r="U443">
            <v>0</v>
          </cell>
          <cell r="V443">
            <v>81300</v>
          </cell>
          <cell r="W443">
            <v>0</v>
          </cell>
          <cell r="X443">
            <v>-1519.83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284664.17</v>
          </cell>
          <cell r="AE443">
            <v>0</v>
          </cell>
          <cell r="AF443">
            <v>2.58</v>
          </cell>
          <cell r="AG443">
            <v>0</v>
          </cell>
          <cell r="AH443">
            <v>81258</v>
          </cell>
          <cell r="AI443">
            <v>0</v>
          </cell>
          <cell r="AJ443">
            <v>-1723.6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364198.57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 t="str">
            <v>TOTAL LAKE SIDE</v>
          </cell>
          <cell r="G444">
            <v>0</v>
          </cell>
          <cell r="H444">
            <v>339533797.08999997</v>
          </cell>
          <cell r="I444">
            <v>0</v>
          </cell>
          <cell r="J444">
            <v>-1619129.7800000005</v>
          </cell>
          <cell r="K444">
            <v>0</v>
          </cell>
          <cell r="L444">
            <v>337914667.31</v>
          </cell>
          <cell r="M444">
            <v>0</v>
          </cell>
          <cell r="N444">
            <v>-1677317.65</v>
          </cell>
          <cell r="O444">
            <v>0</v>
          </cell>
          <cell r="P444">
            <v>336237349.65999991</v>
          </cell>
          <cell r="Q444">
            <v>0</v>
          </cell>
          <cell r="R444">
            <v>20968868</v>
          </cell>
          <cell r="S444">
            <v>0</v>
          </cell>
          <cell r="T444">
            <v>0</v>
          </cell>
          <cell r="U444">
            <v>0</v>
          </cell>
          <cell r="V444">
            <v>8739086</v>
          </cell>
          <cell r="W444">
            <v>0</v>
          </cell>
          <cell r="X444">
            <v>-1619129.7800000005</v>
          </cell>
          <cell r="Y444">
            <v>0</v>
          </cell>
          <cell r="Z444">
            <v>0</v>
          </cell>
          <cell r="AA444">
            <v>0</v>
          </cell>
          <cell r="AB444">
            <v>-79922.823400000023</v>
          </cell>
          <cell r="AC444">
            <v>0</v>
          </cell>
          <cell r="AD444">
            <v>28008901.396600001</v>
          </cell>
          <cell r="AE444">
            <v>0</v>
          </cell>
          <cell r="AF444">
            <v>0</v>
          </cell>
          <cell r="AG444">
            <v>0</v>
          </cell>
          <cell r="AH444">
            <v>8696561</v>
          </cell>
          <cell r="AI444">
            <v>0</v>
          </cell>
          <cell r="AJ444">
            <v>-1677317.65</v>
          </cell>
          <cell r="AK444">
            <v>0</v>
          </cell>
          <cell r="AL444">
            <v>0</v>
          </cell>
          <cell r="AM444">
            <v>0</v>
          </cell>
          <cell r="AN444">
            <v>-82732.16399999999</v>
          </cell>
          <cell r="AO444">
            <v>0</v>
          </cell>
          <cell r="AP444">
            <v>34945412.582599998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 t="str">
            <v>GADBSY PEAKER UNIT 4-6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</row>
        <row r="447">
          <cell r="A447" t="str">
            <v xml:space="preserve">341.00 0501         </v>
          </cell>
          <cell r="B447">
            <v>501</v>
          </cell>
          <cell r="C447" t="str">
            <v>ProdTrans</v>
          </cell>
          <cell r="D447" t="str">
            <v xml:space="preserve">341.00 0501         </v>
          </cell>
          <cell r="E447">
            <v>341</v>
          </cell>
          <cell r="F447" t="str">
            <v>Structures and Improvements</v>
          </cell>
          <cell r="G447">
            <v>0</v>
          </cell>
          <cell r="H447">
            <v>4240304.49</v>
          </cell>
          <cell r="I447">
            <v>0</v>
          </cell>
          <cell r="J447">
            <v>-234.78</v>
          </cell>
          <cell r="K447">
            <v>0</v>
          </cell>
          <cell r="L447">
            <v>4240069.71</v>
          </cell>
          <cell r="M447">
            <v>0</v>
          </cell>
          <cell r="N447">
            <v>-339.38</v>
          </cell>
          <cell r="O447">
            <v>0</v>
          </cell>
          <cell r="P447">
            <v>4239730.33</v>
          </cell>
          <cell r="Q447">
            <v>0</v>
          </cell>
          <cell r="R447">
            <v>1311326</v>
          </cell>
          <cell r="S447">
            <v>0</v>
          </cell>
          <cell r="T447">
            <v>3.28</v>
          </cell>
          <cell r="U447">
            <v>0</v>
          </cell>
          <cell r="V447">
            <v>139078</v>
          </cell>
          <cell r="W447">
            <v>0</v>
          </cell>
          <cell r="X447">
            <v>-234.78</v>
          </cell>
          <cell r="Y447">
            <v>0</v>
          </cell>
          <cell r="Z447">
            <v>-5</v>
          </cell>
          <cell r="AA447">
            <v>0</v>
          </cell>
          <cell r="AB447">
            <v>-11.739000000000001</v>
          </cell>
          <cell r="AC447">
            <v>0</v>
          </cell>
          <cell r="AD447">
            <v>1450157.4809999999</v>
          </cell>
          <cell r="AE447">
            <v>0</v>
          </cell>
          <cell r="AF447">
            <v>3.28</v>
          </cell>
          <cell r="AG447">
            <v>0</v>
          </cell>
          <cell r="AH447">
            <v>139069</v>
          </cell>
          <cell r="AI447">
            <v>0</v>
          </cell>
          <cell r="AJ447">
            <v>-339.38</v>
          </cell>
          <cell r="AK447">
            <v>0</v>
          </cell>
          <cell r="AL447">
            <v>-5</v>
          </cell>
          <cell r="AM447">
            <v>0</v>
          </cell>
          <cell r="AN447">
            <v>-16.969000000000001</v>
          </cell>
          <cell r="AO447">
            <v>0</v>
          </cell>
          <cell r="AP447">
            <v>1588870.132</v>
          </cell>
        </row>
        <row r="448">
          <cell r="A448" t="str">
            <v xml:space="preserve">342.00 0501         </v>
          </cell>
          <cell r="B448">
            <v>501</v>
          </cell>
          <cell r="C448" t="str">
            <v>ProdTrans</v>
          </cell>
          <cell r="D448" t="str">
            <v xml:space="preserve">342.00 0501         </v>
          </cell>
          <cell r="E448">
            <v>342</v>
          </cell>
          <cell r="F448" t="str">
            <v>Fuel Holders, Producers and Accessories</v>
          </cell>
          <cell r="G448">
            <v>0</v>
          </cell>
          <cell r="H448">
            <v>2284125.7599999998</v>
          </cell>
          <cell r="I448">
            <v>0</v>
          </cell>
          <cell r="J448">
            <v>-8125.0300000000007</v>
          </cell>
          <cell r="K448">
            <v>0</v>
          </cell>
          <cell r="L448">
            <v>2276000.73</v>
          </cell>
          <cell r="M448">
            <v>0</v>
          </cell>
          <cell r="N448">
            <v>-8619.8399999999983</v>
          </cell>
          <cell r="O448">
            <v>0</v>
          </cell>
          <cell r="P448">
            <v>2267380.89</v>
          </cell>
          <cell r="Q448">
            <v>0</v>
          </cell>
          <cell r="R448">
            <v>709142</v>
          </cell>
          <cell r="S448">
            <v>0</v>
          </cell>
          <cell r="T448">
            <v>3.31</v>
          </cell>
          <cell r="U448">
            <v>0</v>
          </cell>
          <cell r="V448">
            <v>75470</v>
          </cell>
          <cell r="W448">
            <v>0</v>
          </cell>
          <cell r="X448">
            <v>-8125.0300000000007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776486.97</v>
          </cell>
          <cell r="AE448">
            <v>0</v>
          </cell>
          <cell r="AF448">
            <v>3.31</v>
          </cell>
          <cell r="AG448">
            <v>0</v>
          </cell>
          <cell r="AH448">
            <v>75193</v>
          </cell>
          <cell r="AI448">
            <v>0</v>
          </cell>
          <cell r="AJ448">
            <v>-8619.8399999999983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843060.13</v>
          </cell>
        </row>
        <row r="449">
          <cell r="A449" t="str">
            <v xml:space="preserve">343.00 0501         </v>
          </cell>
          <cell r="B449">
            <v>501</v>
          </cell>
          <cell r="C449" t="str">
            <v>ProdTrans</v>
          </cell>
          <cell r="D449" t="str">
            <v xml:space="preserve">343.00 0501         </v>
          </cell>
          <cell r="E449">
            <v>343</v>
          </cell>
          <cell r="F449" t="str">
            <v>Prime Movers</v>
          </cell>
          <cell r="G449">
            <v>0</v>
          </cell>
          <cell r="H449">
            <v>56436132.039999999</v>
          </cell>
          <cell r="I449">
            <v>0</v>
          </cell>
          <cell r="J449">
            <v>-502967.92999999988</v>
          </cell>
          <cell r="K449">
            <v>0</v>
          </cell>
          <cell r="L449">
            <v>55933164.109999999</v>
          </cell>
          <cell r="M449">
            <v>0</v>
          </cell>
          <cell r="N449">
            <v>-515963.4800000001</v>
          </cell>
          <cell r="O449">
            <v>0</v>
          </cell>
          <cell r="P449">
            <v>55417200.630000003</v>
          </cell>
          <cell r="Q449">
            <v>0</v>
          </cell>
          <cell r="R449">
            <v>15169888</v>
          </cell>
          <cell r="S449">
            <v>0</v>
          </cell>
          <cell r="T449">
            <v>3.34</v>
          </cell>
          <cell r="U449">
            <v>0</v>
          </cell>
          <cell r="V449">
            <v>1876567</v>
          </cell>
          <cell r="W449">
            <v>0</v>
          </cell>
          <cell r="X449">
            <v>-502967.92999999988</v>
          </cell>
          <cell r="Y449">
            <v>0</v>
          </cell>
          <cell r="Z449">
            <v>-5</v>
          </cell>
          <cell r="AA449">
            <v>0</v>
          </cell>
          <cell r="AB449">
            <v>-25148.396499999995</v>
          </cell>
          <cell r="AC449">
            <v>0</v>
          </cell>
          <cell r="AD449">
            <v>16518338.6735</v>
          </cell>
          <cell r="AE449">
            <v>0</v>
          </cell>
          <cell r="AF449">
            <v>3.34</v>
          </cell>
          <cell r="AG449">
            <v>0</v>
          </cell>
          <cell r="AH449">
            <v>1859551</v>
          </cell>
          <cell r="AI449">
            <v>0</v>
          </cell>
          <cell r="AJ449">
            <v>-515963.4800000001</v>
          </cell>
          <cell r="AK449">
            <v>0</v>
          </cell>
          <cell r="AL449">
            <v>-5</v>
          </cell>
          <cell r="AM449">
            <v>0</v>
          </cell>
          <cell r="AN449">
            <v>-25798.174000000003</v>
          </cell>
          <cell r="AO449">
            <v>0</v>
          </cell>
          <cell r="AP449">
            <v>17836128.019500002</v>
          </cell>
        </row>
        <row r="450">
          <cell r="A450" t="str">
            <v xml:space="preserve">344.00 0501         </v>
          </cell>
          <cell r="B450">
            <v>501</v>
          </cell>
          <cell r="C450" t="str">
            <v>ProdTrans</v>
          </cell>
          <cell r="D450" t="str">
            <v xml:space="preserve">344.00 0501         </v>
          </cell>
          <cell r="E450">
            <v>344</v>
          </cell>
          <cell r="F450" t="str">
            <v>Generators</v>
          </cell>
          <cell r="G450">
            <v>0</v>
          </cell>
          <cell r="H450">
            <v>16059493.890000001</v>
          </cell>
          <cell r="I450">
            <v>0</v>
          </cell>
          <cell r="J450">
            <v>-57726.22</v>
          </cell>
          <cell r="K450">
            <v>0</v>
          </cell>
          <cell r="L450">
            <v>16001767.67</v>
          </cell>
          <cell r="M450">
            <v>0</v>
          </cell>
          <cell r="N450">
            <v>-61234.29</v>
          </cell>
          <cell r="O450">
            <v>0</v>
          </cell>
          <cell r="P450">
            <v>15940533.380000001</v>
          </cell>
          <cell r="Q450">
            <v>0</v>
          </cell>
          <cell r="R450">
            <v>5105983</v>
          </cell>
          <cell r="S450">
            <v>0</v>
          </cell>
          <cell r="T450">
            <v>3.25</v>
          </cell>
          <cell r="U450">
            <v>0</v>
          </cell>
          <cell r="V450">
            <v>520996</v>
          </cell>
          <cell r="W450">
            <v>0</v>
          </cell>
          <cell r="X450">
            <v>-57726.22</v>
          </cell>
          <cell r="Y450">
            <v>0</v>
          </cell>
          <cell r="Z450">
            <v>-5</v>
          </cell>
          <cell r="AA450">
            <v>0</v>
          </cell>
          <cell r="AB450">
            <v>-2886.3109999999997</v>
          </cell>
          <cell r="AC450">
            <v>0</v>
          </cell>
          <cell r="AD450">
            <v>5566366.4690000005</v>
          </cell>
          <cell r="AE450">
            <v>0</v>
          </cell>
          <cell r="AF450">
            <v>3.25</v>
          </cell>
          <cell r="AG450">
            <v>0</v>
          </cell>
          <cell r="AH450">
            <v>519062</v>
          </cell>
          <cell r="AI450">
            <v>0</v>
          </cell>
          <cell r="AJ450">
            <v>-61234.29</v>
          </cell>
          <cell r="AK450">
            <v>0</v>
          </cell>
          <cell r="AL450">
            <v>-5</v>
          </cell>
          <cell r="AM450">
            <v>0</v>
          </cell>
          <cell r="AN450">
            <v>-3061.7145</v>
          </cell>
          <cell r="AO450">
            <v>0</v>
          </cell>
          <cell r="AP450">
            <v>6021132.4645000007</v>
          </cell>
        </row>
        <row r="451">
          <cell r="A451" t="str">
            <v xml:space="preserve">345.00 0501         </v>
          </cell>
          <cell r="B451">
            <v>501</v>
          </cell>
          <cell r="C451" t="str">
            <v>ProdTrans</v>
          </cell>
          <cell r="D451" t="str">
            <v xml:space="preserve">345.00 0501         </v>
          </cell>
          <cell r="E451">
            <v>345</v>
          </cell>
          <cell r="F451" t="str">
            <v>Accessory Electric Equipment</v>
          </cell>
          <cell r="G451">
            <v>0</v>
          </cell>
          <cell r="H451">
            <v>2919648.88</v>
          </cell>
          <cell r="I451">
            <v>0</v>
          </cell>
          <cell r="J451">
            <v>-1595.8999999999999</v>
          </cell>
          <cell r="K451">
            <v>0</v>
          </cell>
          <cell r="L451">
            <v>2918052.98</v>
          </cell>
          <cell r="M451">
            <v>0</v>
          </cell>
          <cell r="N451">
            <v>-1779.27</v>
          </cell>
          <cell r="O451">
            <v>0</v>
          </cell>
          <cell r="P451">
            <v>2916273.71</v>
          </cell>
          <cell r="Q451">
            <v>0</v>
          </cell>
          <cell r="R451">
            <v>806767</v>
          </cell>
          <cell r="S451">
            <v>0</v>
          </cell>
          <cell r="T451">
            <v>3.36</v>
          </cell>
          <cell r="U451">
            <v>0</v>
          </cell>
          <cell r="V451">
            <v>98073</v>
          </cell>
          <cell r="W451">
            <v>0</v>
          </cell>
          <cell r="X451">
            <v>-1595.8999999999999</v>
          </cell>
          <cell r="Y451">
            <v>0</v>
          </cell>
          <cell r="Z451">
            <v>-2</v>
          </cell>
          <cell r="AA451">
            <v>0</v>
          </cell>
          <cell r="AB451">
            <v>-31.917999999999996</v>
          </cell>
          <cell r="AC451">
            <v>0</v>
          </cell>
          <cell r="AD451">
            <v>903212.18200000003</v>
          </cell>
          <cell r="AE451">
            <v>0</v>
          </cell>
          <cell r="AF451">
            <v>3.36</v>
          </cell>
          <cell r="AG451">
            <v>0</v>
          </cell>
          <cell r="AH451">
            <v>98017</v>
          </cell>
          <cell r="AI451">
            <v>0</v>
          </cell>
          <cell r="AJ451">
            <v>-1779.27</v>
          </cell>
          <cell r="AK451">
            <v>0</v>
          </cell>
          <cell r="AL451">
            <v>-2</v>
          </cell>
          <cell r="AM451">
            <v>0</v>
          </cell>
          <cell r="AN451">
            <v>-35.5854</v>
          </cell>
          <cell r="AO451">
            <v>0</v>
          </cell>
          <cell r="AP451">
            <v>999414.32660000003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 t="str">
            <v>TOTAL GADBSY PEAKER UNIT 4-6</v>
          </cell>
          <cell r="G452">
            <v>0</v>
          </cell>
          <cell r="H452">
            <v>81939705.060000002</v>
          </cell>
          <cell r="I452">
            <v>0</v>
          </cell>
          <cell r="J452">
            <v>-570649.85999999987</v>
          </cell>
          <cell r="K452">
            <v>0</v>
          </cell>
          <cell r="L452">
            <v>81369055.200000003</v>
          </cell>
          <cell r="M452">
            <v>0</v>
          </cell>
          <cell r="N452">
            <v>-587936.26000000013</v>
          </cell>
          <cell r="O452">
            <v>0</v>
          </cell>
          <cell r="P452">
            <v>80781118.939999998</v>
          </cell>
          <cell r="Q452">
            <v>0</v>
          </cell>
          <cell r="R452">
            <v>23103106</v>
          </cell>
          <cell r="S452">
            <v>0</v>
          </cell>
          <cell r="T452">
            <v>0</v>
          </cell>
          <cell r="U452">
            <v>0</v>
          </cell>
          <cell r="V452">
            <v>2710184</v>
          </cell>
          <cell r="W452">
            <v>0</v>
          </cell>
          <cell r="X452">
            <v>-570649.85999999987</v>
          </cell>
          <cell r="Y452">
            <v>0</v>
          </cell>
          <cell r="Z452">
            <v>0</v>
          </cell>
          <cell r="AA452">
            <v>0</v>
          </cell>
          <cell r="AB452">
            <v>-28078.3645</v>
          </cell>
          <cell r="AC452">
            <v>0</v>
          </cell>
          <cell r="AD452">
            <v>25214561.7755</v>
          </cell>
          <cell r="AE452">
            <v>0</v>
          </cell>
          <cell r="AF452">
            <v>0</v>
          </cell>
          <cell r="AG452">
            <v>0</v>
          </cell>
          <cell r="AH452">
            <v>2690892</v>
          </cell>
          <cell r="AI452">
            <v>0</v>
          </cell>
          <cell r="AJ452">
            <v>-587936.26000000013</v>
          </cell>
          <cell r="AK452">
            <v>0</v>
          </cell>
          <cell r="AL452">
            <v>0</v>
          </cell>
          <cell r="AM452">
            <v>0</v>
          </cell>
          <cell r="AN452">
            <v>-28912.442900000005</v>
          </cell>
          <cell r="AO452">
            <v>0</v>
          </cell>
          <cell r="AP452">
            <v>27288605.072600007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 t="str">
            <v>LITTLE MOUNTAIN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</row>
        <row r="455">
          <cell r="A455" t="str">
            <v xml:space="preserve">341.00 0502         </v>
          </cell>
          <cell r="B455">
            <v>502</v>
          </cell>
          <cell r="C455" t="str">
            <v>ProdTrans</v>
          </cell>
          <cell r="D455" t="str">
            <v xml:space="preserve">341.00 0502         </v>
          </cell>
          <cell r="E455">
            <v>341</v>
          </cell>
          <cell r="F455" t="str">
            <v>Structures and Improvements</v>
          </cell>
          <cell r="G455">
            <v>0</v>
          </cell>
          <cell r="H455">
            <v>337027.88</v>
          </cell>
          <cell r="I455">
            <v>0</v>
          </cell>
          <cell r="J455">
            <v>-337027.88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360620</v>
          </cell>
          <cell r="S455">
            <v>0</v>
          </cell>
          <cell r="T455">
            <v>8.72784891781059</v>
          </cell>
          <cell r="U455">
            <v>0</v>
          </cell>
          <cell r="V455">
            <v>14708</v>
          </cell>
          <cell r="W455">
            <v>0</v>
          </cell>
          <cell r="X455">
            <v>-337027.88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38300.119999999995</v>
          </cell>
          <cell r="AE455">
            <v>0</v>
          </cell>
          <cell r="AF455">
            <v>8.72784891781059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38300.119999999995</v>
          </cell>
        </row>
        <row r="456">
          <cell r="A456" t="str">
            <v xml:space="preserve">343.00 0502         </v>
          </cell>
          <cell r="B456">
            <v>502</v>
          </cell>
          <cell r="C456" t="str">
            <v>ProdTrans</v>
          </cell>
          <cell r="D456" t="str">
            <v xml:space="preserve">343.00 0502         </v>
          </cell>
          <cell r="E456">
            <v>343</v>
          </cell>
          <cell r="F456" t="str">
            <v>Prime Movers</v>
          </cell>
          <cell r="G456">
            <v>0</v>
          </cell>
          <cell r="H456">
            <v>1167092.49</v>
          </cell>
          <cell r="I456">
            <v>0</v>
          </cell>
          <cell r="J456">
            <v>-1167092.49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1468443</v>
          </cell>
          <cell r="S456">
            <v>0</v>
          </cell>
          <cell r="T456">
            <v>11.238266973576051</v>
          </cell>
          <cell r="U456">
            <v>0</v>
          </cell>
          <cell r="V456">
            <v>65580</v>
          </cell>
          <cell r="W456">
            <v>0</v>
          </cell>
          <cell r="X456">
            <v>-1167092.49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366930.51</v>
          </cell>
          <cell r="AE456">
            <v>0</v>
          </cell>
          <cell r="AF456">
            <v>11.238266973576051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366930.51</v>
          </cell>
        </row>
        <row r="457">
          <cell r="A457" t="str">
            <v xml:space="preserve">345.00 0502         </v>
          </cell>
          <cell r="B457">
            <v>502</v>
          </cell>
          <cell r="C457" t="str">
            <v>ProdTrans</v>
          </cell>
          <cell r="D457" t="str">
            <v xml:space="preserve">345.00 0502         </v>
          </cell>
          <cell r="E457">
            <v>345</v>
          </cell>
          <cell r="F457" t="str">
            <v>Accessory Electric Equipment</v>
          </cell>
          <cell r="G457">
            <v>0</v>
          </cell>
          <cell r="H457">
            <v>215728.34</v>
          </cell>
          <cell r="I457">
            <v>0</v>
          </cell>
          <cell r="J457">
            <v>-215728.34000000003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230829</v>
          </cell>
          <cell r="S457">
            <v>0</v>
          </cell>
          <cell r="T457">
            <v>8.7837531212143709</v>
          </cell>
          <cell r="U457">
            <v>0</v>
          </cell>
          <cell r="V457">
            <v>9475</v>
          </cell>
          <cell r="W457">
            <v>0</v>
          </cell>
          <cell r="X457">
            <v>-215728.34000000003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24575.659999999974</v>
          </cell>
          <cell r="AE457">
            <v>0</v>
          </cell>
          <cell r="AF457">
            <v>8.7837531212143709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24575.659999999974</v>
          </cell>
        </row>
        <row r="458">
          <cell r="A458" t="str">
            <v xml:space="preserve">346.00 0502         </v>
          </cell>
          <cell r="B458">
            <v>502</v>
          </cell>
          <cell r="C458" t="str">
            <v>ProdTrans</v>
          </cell>
          <cell r="D458" t="str">
            <v xml:space="preserve">346.00 0502         </v>
          </cell>
          <cell r="E458">
            <v>346</v>
          </cell>
          <cell r="F458" t="str">
            <v>Miscellaneous Power Plant Equipment</v>
          </cell>
          <cell r="G458">
            <v>0</v>
          </cell>
          <cell r="H458">
            <v>11813.11</v>
          </cell>
          <cell r="I458">
            <v>0</v>
          </cell>
          <cell r="J458">
            <v>-11813.11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12640</v>
          </cell>
          <cell r="S458">
            <v>0</v>
          </cell>
          <cell r="T458">
            <v>8.2217142131550016</v>
          </cell>
          <cell r="U458">
            <v>0</v>
          </cell>
          <cell r="V458">
            <v>486</v>
          </cell>
          <cell r="W458">
            <v>0</v>
          </cell>
          <cell r="X458">
            <v>-11813.11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1312.8899999999994</v>
          </cell>
          <cell r="AE458">
            <v>0</v>
          </cell>
          <cell r="AF458">
            <v>8.2217142131550016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1312.8899999999994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 t="str">
            <v>TOTAL LITTLE MOUNTAIN</v>
          </cell>
          <cell r="G459">
            <v>0</v>
          </cell>
          <cell r="H459">
            <v>1731661.8200000003</v>
          </cell>
          <cell r="I459">
            <v>0</v>
          </cell>
          <cell r="J459">
            <v>-1731661.8200000003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2072532</v>
          </cell>
          <cell r="S459">
            <v>0</v>
          </cell>
          <cell r="T459">
            <v>0</v>
          </cell>
          <cell r="U459">
            <v>0</v>
          </cell>
          <cell r="V459">
            <v>90249</v>
          </cell>
          <cell r="W459">
            <v>0</v>
          </cell>
          <cell r="X459">
            <v>-1731661.8200000003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431119.18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431119.18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 t="str">
            <v>DUNLAP - WIND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</row>
        <row r="462">
          <cell r="A462" t="str">
            <v xml:space="preserve">341.00 0601         </v>
          </cell>
          <cell r="B462">
            <v>601</v>
          </cell>
          <cell r="C462" t="str">
            <v>ProdTrans</v>
          </cell>
          <cell r="D462" t="str">
            <v xml:space="preserve">341.00 0601         </v>
          </cell>
          <cell r="E462">
            <v>341</v>
          </cell>
          <cell r="F462" t="str">
            <v>Structures and Improvements</v>
          </cell>
          <cell r="G462">
            <v>0</v>
          </cell>
          <cell r="H462">
            <v>7639582.0899999999</v>
          </cell>
          <cell r="I462">
            <v>0</v>
          </cell>
          <cell r="J462">
            <v>-29263.91</v>
          </cell>
          <cell r="K462">
            <v>0</v>
          </cell>
          <cell r="L462">
            <v>7610318.1799999997</v>
          </cell>
          <cell r="M462">
            <v>0</v>
          </cell>
          <cell r="N462">
            <v>-29786.14</v>
          </cell>
          <cell r="O462">
            <v>0</v>
          </cell>
          <cell r="P462">
            <v>7580532.04</v>
          </cell>
          <cell r="Q462">
            <v>0</v>
          </cell>
          <cell r="R462">
            <v>410022</v>
          </cell>
          <cell r="S462">
            <v>0</v>
          </cell>
          <cell r="T462">
            <v>4.05</v>
          </cell>
          <cell r="U462">
            <v>0</v>
          </cell>
          <cell r="V462">
            <v>308810</v>
          </cell>
          <cell r="W462">
            <v>0</v>
          </cell>
          <cell r="X462">
            <v>-29263.91</v>
          </cell>
          <cell r="Y462">
            <v>0</v>
          </cell>
          <cell r="Z462">
            <v>-5</v>
          </cell>
          <cell r="AA462">
            <v>0</v>
          </cell>
          <cell r="AB462">
            <v>-1463.1954999999998</v>
          </cell>
          <cell r="AC462">
            <v>0</v>
          </cell>
          <cell r="AD462">
            <v>688104.89449999994</v>
          </cell>
          <cell r="AE462">
            <v>0</v>
          </cell>
          <cell r="AF462">
            <v>4.05</v>
          </cell>
          <cell r="AG462">
            <v>0</v>
          </cell>
          <cell r="AH462">
            <v>307615</v>
          </cell>
          <cell r="AI462">
            <v>0</v>
          </cell>
          <cell r="AJ462">
            <v>-29786.14</v>
          </cell>
          <cell r="AK462">
            <v>0</v>
          </cell>
          <cell r="AL462">
            <v>-5</v>
          </cell>
          <cell r="AM462">
            <v>0</v>
          </cell>
          <cell r="AN462">
            <v>-1489.307</v>
          </cell>
          <cell r="AO462">
            <v>0</v>
          </cell>
          <cell r="AP462">
            <v>964444.44749999989</v>
          </cell>
        </row>
        <row r="463">
          <cell r="A463" t="str">
            <v xml:space="preserve">343.00 0601         </v>
          </cell>
          <cell r="B463">
            <v>601</v>
          </cell>
          <cell r="C463" t="str">
            <v>ProdTrans</v>
          </cell>
          <cell r="D463" t="str">
            <v xml:space="preserve">343.00 0601         </v>
          </cell>
          <cell r="E463">
            <v>343</v>
          </cell>
          <cell r="F463" t="str">
            <v>Prime Movers</v>
          </cell>
          <cell r="G463">
            <v>0</v>
          </cell>
          <cell r="H463">
            <v>207516766.59</v>
          </cell>
          <cell r="I463">
            <v>0</v>
          </cell>
          <cell r="J463">
            <v>-214363.29</v>
          </cell>
          <cell r="K463">
            <v>0</v>
          </cell>
          <cell r="L463">
            <v>207302403.30000001</v>
          </cell>
          <cell r="M463">
            <v>0</v>
          </cell>
          <cell r="N463">
            <v>-229753.92</v>
          </cell>
          <cell r="O463">
            <v>0</v>
          </cell>
          <cell r="P463">
            <v>207072649.38000003</v>
          </cell>
          <cell r="Q463">
            <v>0</v>
          </cell>
          <cell r="R463">
            <v>11796933</v>
          </cell>
          <cell r="S463">
            <v>0</v>
          </cell>
          <cell r="T463">
            <v>4.05</v>
          </cell>
          <cell r="U463">
            <v>0</v>
          </cell>
          <cell r="V463">
            <v>8400088</v>
          </cell>
          <cell r="W463">
            <v>0</v>
          </cell>
          <cell r="X463">
            <v>-214363.29</v>
          </cell>
          <cell r="Y463">
            <v>0</v>
          </cell>
          <cell r="Z463">
            <v>-5</v>
          </cell>
          <cell r="AA463">
            <v>0</v>
          </cell>
          <cell r="AB463">
            <v>-10718.164499999999</v>
          </cell>
          <cell r="AC463">
            <v>0</v>
          </cell>
          <cell r="AD463">
            <v>19971939.545499999</v>
          </cell>
          <cell r="AE463">
            <v>0</v>
          </cell>
          <cell r="AF463">
            <v>4.05</v>
          </cell>
          <cell r="AG463">
            <v>0</v>
          </cell>
          <cell r="AH463">
            <v>8391095</v>
          </cell>
          <cell r="AI463">
            <v>0</v>
          </cell>
          <cell r="AJ463">
            <v>-229753.92</v>
          </cell>
          <cell r="AK463">
            <v>0</v>
          </cell>
          <cell r="AL463">
            <v>-5</v>
          </cell>
          <cell r="AM463">
            <v>0</v>
          </cell>
          <cell r="AN463">
            <v>-11487.696000000002</v>
          </cell>
          <cell r="AO463">
            <v>0</v>
          </cell>
          <cell r="AP463">
            <v>28121792.929499999</v>
          </cell>
        </row>
        <row r="464">
          <cell r="A464" t="str">
            <v xml:space="preserve">344.00 0601         </v>
          </cell>
          <cell r="B464">
            <v>601</v>
          </cell>
          <cell r="C464" t="str">
            <v>ProdTrans</v>
          </cell>
          <cell r="D464" t="str">
            <v xml:space="preserve">344.00 0601         </v>
          </cell>
          <cell r="E464">
            <v>344</v>
          </cell>
          <cell r="F464" t="str">
            <v>Generators</v>
          </cell>
          <cell r="G464">
            <v>0</v>
          </cell>
          <cell r="H464">
            <v>5564835.7400000002</v>
          </cell>
          <cell r="I464">
            <v>0</v>
          </cell>
          <cell r="J464">
            <v>-5748.43</v>
          </cell>
          <cell r="K464">
            <v>0</v>
          </cell>
          <cell r="L464">
            <v>5559087.3100000005</v>
          </cell>
          <cell r="M464">
            <v>0</v>
          </cell>
          <cell r="N464">
            <v>-6161.15</v>
          </cell>
          <cell r="O464">
            <v>0</v>
          </cell>
          <cell r="P464">
            <v>5552926.1600000001</v>
          </cell>
          <cell r="Q464">
            <v>0</v>
          </cell>
          <cell r="R464">
            <v>316350</v>
          </cell>
          <cell r="S464">
            <v>0</v>
          </cell>
          <cell r="T464">
            <v>4.05</v>
          </cell>
          <cell r="U464">
            <v>0</v>
          </cell>
          <cell r="V464">
            <v>225259</v>
          </cell>
          <cell r="W464">
            <v>0</v>
          </cell>
          <cell r="X464">
            <v>-5748.43</v>
          </cell>
          <cell r="Y464">
            <v>0</v>
          </cell>
          <cell r="Z464">
            <v>-5</v>
          </cell>
          <cell r="AA464">
            <v>0</v>
          </cell>
          <cell r="AB464">
            <v>-287.42150000000004</v>
          </cell>
          <cell r="AC464">
            <v>0</v>
          </cell>
          <cell r="AD464">
            <v>535573.14849999989</v>
          </cell>
          <cell r="AE464">
            <v>0</v>
          </cell>
          <cell r="AF464">
            <v>4.05</v>
          </cell>
          <cell r="AG464">
            <v>0</v>
          </cell>
          <cell r="AH464">
            <v>225018</v>
          </cell>
          <cell r="AI464">
            <v>0</v>
          </cell>
          <cell r="AJ464">
            <v>-6161.15</v>
          </cell>
          <cell r="AK464">
            <v>0</v>
          </cell>
          <cell r="AL464">
            <v>-5</v>
          </cell>
          <cell r="AM464">
            <v>0</v>
          </cell>
          <cell r="AN464">
            <v>-308.0575</v>
          </cell>
          <cell r="AO464">
            <v>0</v>
          </cell>
          <cell r="AP464">
            <v>754121.94099999988</v>
          </cell>
        </row>
        <row r="465">
          <cell r="A465" t="str">
            <v xml:space="preserve">345.00 0601         </v>
          </cell>
          <cell r="B465">
            <v>601</v>
          </cell>
          <cell r="C465" t="str">
            <v>ProdTrans</v>
          </cell>
          <cell r="D465" t="str">
            <v xml:space="preserve">345.00 0601         </v>
          </cell>
          <cell r="E465">
            <v>345</v>
          </cell>
          <cell r="F465" t="str">
            <v>Accessory Electric Equipment</v>
          </cell>
          <cell r="G465">
            <v>0</v>
          </cell>
          <cell r="H465">
            <v>12295697.59</v>
          </cell>
          <cell r="I465">
            <v>0</v>
          </cell>
          <cell r="J465">
            <v>-4001.3399999999997</v>
          </cell>
          <cell r="K465">
            <v>0</v>
          </cell>
          <cell r="L465">
            <v>12291696.25</v>
          </cell>
          <cell r="M465">
            <v>0</v>
          </cell>
          <cell r="N465">
            <v>-4584.57</v>
          </cell>
          <cell r="O465">
            <v>0</v>
          </cell>
          <cell r="P465">
            <v>12287111.68</v>
          </cell>
          <cell r="Q465">
            <v>0</v>
          </cell>
          <cell r="R465">
            <v>702600</v>
          </cell>
          <cell r="S465">
            <v>0</v>
          </cell>
          <cell r="T465">
            <v>4.05</v>
          </cell>
          <cell r="U465">
            <v>0</v>
          </cell>
          <cell r="V465">
            <v>497895</v>
          </cell>
          <cell r="W465">
            <v>0</v>
          </cell>
          <cell r="X465">
            <v>-4001.3399999999997</v>
          </cell>
          <cell r="Y465">
            <v>0</v>
          </cell>
          <cell r="Z465">
            <v>-2</v>
          </cell>
          <cell r="AA465">
            <v>0</v>
          </cell>
          <cell r="AB465">
            <v>-80.026799999999994</v>
          </cell>
          <cell r="AC465">
            <v>0</v>
          </cell>
          <cell r="AD465">
            <v>1196413.6331999998</v>
          </cell>
          <cell r="AE465">
            <v>0</v>
          </cell>
          <cell r="AF465">
            <v>4.05</v>
          </cell>
          <cell r="AG465">
            <v>0</v>
          </cell>
          <cell r="AH465">
            <v>497721</v>
          </cell>
          <cell r="AI465">
            <v>0</v>
          </cell>
          <cell r="AJ465">
            <v>-4584.57</v>
          </cell>
          <cell r="AK465">
            <v>0</v>
          </cell>
          <cell r="AL465">
            <v>-2</v>
          </cell>
          <cell r="AM465">
            <v>0</v>
          </cell>
          <cell r="AN465">
            <v>-91.691399999999987</v>
          </cell>
          <cell r="AO465">
            <v>0</v>
          </cell>
          <cell r="AP465">
            <v>1689458.3717999998</v>
          </cell>
        </row>
        <row r="466">
          <cell r="A466" t="str">
            <v xml:space="preserve">346.00 0601         </v>
          </cell>
          <cell r="B466">
            <v>601</v>
          </cell>
          <cell r="C466" t="str">
            <v>ProdTrans</v>
          </cell>
          <cell r="D466" t="str">
            <v xml:space="preserve">346.00 0601         </v>
          </cell>
          <cell r="E466">
            <v>346</v>
          </cell>
          <cell r="F466" t="str">
            <v>Miscellaneous Power Plant Equipment</v>
          </cell>
          <cell r="G466">
            <v>0</v>
          </cell>
          <cell r="H466">
            <v>149130.71</v>
          </cell>
          <cell r="I466">
            <v>0</v>
          </cell>
          <cell r="J466">
            <v>-48.61</v>
          </cell>
          <cell r="K466">
            <v>0</v>
          </cell>
          <cell r="L466">
            <v>149082.1</v>
          </cell>
          <cell r="M466">
            <v>0</v>
          </cell>
          <cell r="N466">
            <v>-55.7</v>
          </cell>
          <cell r="O466">
            <v>0</v>
          </cell>
          <cell r="P466">
            <v>149026.4</v>
          </cell>
          <cell r="Q466">
            <v>0</v>
          </cell>
          <cell r="R466">
            <v>8511</v>
          </cell>
          <cell r="S466">
            <v>0</v>
          </cell>
          <cell r="T466">
            <v>4.05</v>
          </cell>
          <cell r="U466">
            <v>0</v>
          </cell>
          <cell r="V466">
            <v>6039</v>
          </cell>
          <cell r="W466">
            <v>0</v>
          </cell>
          <cell r="X466">
            <v>-48.61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14501.39</v>
          </cell>
          <cell r="AE466">
            <v>0</v>
          </cell>
          <cell r="AF466">
            <v>4.05</v>
          </cell>
          <cell r="AG466">
            <v>0</v>
          </cell>
          <cell r="AH466">
            <v>6037</v>
          </cell>
          <cell r="AI466">
            <v>0</v>
          </cell>
          <cell r="AJ466">
            <v>-55.7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20482.689999999999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 t="str">
            <v>TOTAL DUNLAP - WIND</v>
          </cell>
          <cell r="G467">
            <v>0</v>
          </cell>
          <cell r="H467">
            <v>233166012.72000003</v>
          </cell>
          <cell r="I467">
            <v>0</v>
          </cell>
          <cell r="J467">
            <v>-253425.58</v>
          </cell>
          <cell r="K467">
            <v>0</v>
          </cell>
          <cell r="L467">
            <v>232912587.14000002</v>
          </cell>
          <cell r="M467">
            <v>0</v>
          </cell>
          <cell r="N467">
            <v>-270341.48000000004</v>
          </cell>
          <cell r="O467">
            <v>0</v>
          </cell>
          <cell r="P467">
            <v>232642245.66000003</v>
          </cell>
          <cell r="Q467">
            <v>0</v>
          </cell>
          <cell r="R467">
            <v>13234416</v>
          </cell>
          <cell r="S467">
            <v>0</v>
          </cell>
          <cell r="T467">
            <v>0</v>
          </cell>
          <cell r="U467">
            <v>0</v>
          </cell>
          <cell r="V467">
            <v>9438091</v>
          </cell>
          <cell r="W467">
            <v>0</v>
          </cell>
          <cell r="X467">
            <v>-253425.58</v>
          </cell>
          <cell r="Y467">
            <v>0</v>
          </cell>
          <cell r="Z467">
            <v>0</v>
          </cell>
          <cell r="AA467">
            <v>0</v>
          </cell>
          <cell r="AB467">
            <v>-12548.808299999999</v>
          </cell>
          <cell r="AC467">
            <v>0</v>
          </cell>
          <cell r="AD467">
            <v>22406532.611699998</v>
          </cell>
          <cell r="AE467">
            <v>0</v>
          </cell>
          <cell r="AF467">
            <v>0</v>
          </cell>
          <cell r="AG467">
            <v>0</v>
          </cell>
          <cell r="AH467">
            <v>9427486</v>
          </cell>
          <cell r="AI467">
            <v>0</v>
          </cell>
          <cell r="AJ467">
            <v>-270341.48000000004</v>
          </cell>
          <cell r="AK467">
            <v>0</v>
          </cell>
          <cell r="AL467">
            <v>0</v>
          </cell>
          <cell r="AM467">
            <v>0</v>
          </cell>
          <cell r="AN467">
            <v>-13376.751900000003</v>
          </cell>
          <cell r="AO467">
            <v>0</v>
          </cell>
          <cell r="AP467">
            <v>31550300.379800003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 t="str">
            <v>FOOTE CREEK - WIND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</row>
        <row r="470">
          <cell r="A470" t="str">
            <v xml:space="preserve">341.00 0602         </v>
          </cell>
          <cell r="B470">
            <v>602</v>
          </cell>
          <cell r="C470" t="str">
            <v>ProdTrans</v>
          </cell>
          <cell r="D470" t="str">
            <v xml:space="preserve">341.00 0602         </v>
          </cell>
          <cell r="E470">
            <v>341</v>
          </cell>
          <cell r="F470" t="str">
            <v>Structures and Improvements</v>
          </cell>
          <cell r="G470">
            <v>0</v>
          </cell>
          <cell r="H470">
            <v>110228.76</v>
          </cell>
          <cell r="I470">
            <v>0</v>
          </cell>
          <cell r="J470">
            <v>-547.83000000000004</v>
          </cell>
          <cell r="K470">
            <v>0</v>
          </cell>
          <cell r="L470">
            <v>109680.93</v>
          </cell>
          <cell r="M470">
            <v>0</v>
          </cell>
          <cell r="N470">
            <v>-556.03</v>
          </cell>
          <cell r="O470">
            <v>0</v>
          </cell>
          <cell r="P470">
            <v>109124.9</v>
          </cell>
          <cell r="Q470">
            <v>0</v>
          </cell>
          <cell r="R470">
            <v>53096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-547.83000000000004</v>
          </cell>
          <cell r="Y470">
            <v>0</v>
          </cell>
          <cell r="Z470">
            <v>-5</v>
          </cell>
          <cell r="AA470">
            <v>0</v>
          </cell>
          <cell r="AB470">
            <v>-27.391500000000001</v>
          </cell>
          <cell r="AC470">
            <v>0</v>
          </cell>
          <cell r="AD470">
            <v>52520.7785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-556.03</v>
          </cell>
          <cell r="AK470">
            <v>0</v>
          </cell>
          <cell r="AL470">
            <v>-5</v>
          </cell>
          <cell r="AM470">
            <v>0</v>
          </cell>
          <cell r="AN470">
            <v>-27.801499999999997</v>
          </cell>
          <cell r="AO470">
            <v>0</v>
          </cell>
          <cell r="AP470">
            <v>51936.947</v>
          </cell>
        </row>
        <row r="471">
          <cell r="A471" t="str">
            <v xml:space="preserve">343.00 0602         </v>
          </cell>
          <cell r="B471">
            <v>602</v>
          </cell>
          <cell r="C471" t="str">
            <v>ProdTrans</v>
          </cell>
          <cell r="D471" t="str">
            <v xml:space="preserve">343.00 0602         </v>
          </cell>
          <cell r="E471">
            <v>343</v>
          </cell>
          <cell r="F471" t="str">
            <v>Prime Movers</v>
          </cell>
          <cell r="G471">
            <v>0</v>
          </cell>
          <cell r="H471">
            <v>31931758.870000001</v>
          </cell>
          <cell r="I471">
            <v>0</v>
          </cell>
          <cell r="J471">
            <v>-73881.320000000007</v>
          </cell>
          <cell r="K471">
            <v>0</v>
          </cell>
          <cell r="L471">
            <v>31857877.550000001</v>
          </cell>
          <cell r="M471">
            <v>0</v>
          </cell>
          <cell r="N471">
            <v>-78786.420000000013</v>
          </cell>
          <cell r="O471">
            <v>0</v>
          </cell>
          <cell r="P471">
            <v>31779091.129999999</v>
          </cell>
          <cell r="Q471">
            <v>0</v>
          </cell>
          <cell r="R471">
            <v>15744942</v>
          </cell>
          <cell r="S471">
            <v>0</v>
          </cell>
          <cell r="T471">
            <v>3.9212346202259871</v>
          </cell>
          <cell r="U471">
            <v>0</v>
          </cell>
          <cell r="V471">
            <v>1250671</v>
          </cell>
          <cell r="W471">
            <v>0</v>
          </cell>
          <cell r="X471">
            <v>-73881.320000000007</v>
          </cell>
          <cell r="Y471">
            <v>0</v>
          </cell>
          <cell r="Z471">
            <v>-5</v>
          </cell>
          <cell r="AA471">
            <v>0</v>
          </cell>
          <cell r="AB471">
            <v>-3694.0660000000003</v>
          </cell>
          <cell r="AC471">
            <v>0</v>
          </cell>
          <cell r="AD471">
            <v>16918037.614</v>
          </cell>
          <cell r="AE471">
            <v>0</v>
          </cell>
          <cell r="AF471">
            <v>3.9212346202259871</v>
          </cell>
          <cell r="AG471">
            <v>0</v>
          </cell>
          <cell r="AH471">
            <v>1247677</v>
          </cell>
          <cell r="AI471">
            <v>0</v>
          </cell>
          <cell r="AJ471">
            <v>-78786.420000000013</v>
          </cell>
          <cell r="AK471">
            <v>0</v>
          </cell>
          <cell r="AL471">
            <v>-5</v>
          </cell>
          <cell r="AM471">
            <v>0</v>
          </cell>
          <cell r="AN471">
            <v>-3939.3210000000008</v>
          </cell>
          <cell r="AO471">
            <v>0</v>
          </cell>
          <cell r="AP471">
            <v>18082988.873</v>
          </cell>
        </row>
        <row r="472">
          <cell r="A472" t="str">
            <v xml:space="preserve">344.00 0602         </v>
          </cell>
          <cell r="B472">
            <v>602</v>
          </cell>
          <cell r="C472" t="str">
            <v>ProdTrans</v>
          </cell>
          <cell r="D472" t="str">
            <v xml:space="preserve">344.00 0602         </v>
          </cell>
          <cell r="E472">
            <v>344</v>
          </cell>
          <cell r="F472" t="str">
            <v>Generators</v>
          </cell>
          <cell r="G472">
            <v>0</v>
          </cell>
          <cell r="H472">
            <v>1612116.14</v>
          </cell>
          <cell r="I472">
            <v>0</v>
          </cell>
          <cell r="J472">
            <v>-3745.77</v>
          </cell>
          <cell r="K472">
            <v>0</v>
          </cell>
          <cell r="L472">
            <v>1608370.3699999999</v>
          </cell>
          <cell r="M472">
            <v>0</v>
          </cell>
          <cell r="N472">
            <v>-3994.4</v>
          </cell>
          <cell r="O472">
            <v>0</v>
          </cell>
          <cell r="P472">
            <v>1604375.97</v>
          </cell>
          <cell r="Q472">
            <v>0</v>
          </cell>
          <cell r="R472">
            <v>799311</v>
          </cell>
          <cell r="S472">
            <v>0</v>
          </cell>
          <cell r="T472">
            <v>3.8437038245763979</v>
          </cell>
          <cell r="U472">
            <v>0</v>
          </cell>
          <cell r="V472">
            <v>61893</v>
          </cell>
          <cell r="W472">
            <v>0</v>
          </cell>
          <cell r="X472">
            <v>-3745.77</v>
          </cell>
          <cell r="Y472">
            <v>0</v>
          </cell>
          <cell r="Z472">
            <v>-5</v>
          </cell>
          <cell r="AA472">
            <v>0</v>
          </cell>
          <cell r="AB472">
            <v>-187.2885</v>
          </cell>
          <cell r="AC472">
            <v>0</v>
          </cell>
          <cell r="AD472">
            <v>857270.94149999996</v>
          </cell>
          <cell r="AE472">
            <v>0</v>
          </cell>
          <cell r="AF472">
            <v>3.8437038245763979</v>
          </cell>
          <cell r="AG472">
            <v>0</v>
          </cell>
          <cell r="AH472">
            <v>61744</v>
          </cell>
          <cell r="AI472">
            <v>0</v>
          </cell>
          <cell r="AJ472">
            <v>-3994.4</v>
          </cell>
          <cell r="AK472">
            <v>0</v>
          </cell>
          <cell r="AL472">
            <v>-5</v>
          </cell>
          <cell r="AM472">
            <v>0</v>
          </cell>
          <cell r="AN472">
            <v>-199.72</v>
          </cell>
          <cell r="AO472">
            <v>0</v>
          </cell>
          <cell r="AP472">
            <v>914820.82149999996</v>
          </cell>
        </row>
        <row r="473">
          <cell r="A473" t="str">
            <v xml:space="preserve">345.00 0602         </v>
          </cell>
          <cell r="B473">
            <v>602</v>
          </cell>
          <cell r="C473" t="str">
            <v>ProdTrans</v>
          </cell>
          <cell r="D473" t="str">
            <v xml:space="preserve">345.00 0602         </v>
          </cell>
          <cell r="E473">
            <v>345</v>
          </cell>
          <cell r="F473" t="str">
            <v>Accessory Electric Equipment</v>
          </cell>
          <cell r="G473">
            <v>0</v>
          </cell>
          <cell r="H473">
            <v>2859205.55</v>
          </cell>
          <cell r="I473">
            <v>0</v>
          </cell>
          <cell r="J473">
            <v>-3804.92</v>
          </cell>
          <cell r="K473">
            <v>0</v>
          </cell>
          <cell r="L473">
            <v>2855400.63</v>
          </cell>
          <cell r="M473">
            <v>0</v>
          </cell>
          <cell r="N473">
            <v>-4207.51</v>
          </cell>
          <cell r="O473">
            <v>0</v>
          </cell>
          <cell r="P473">
            <v>2851193.12</v>
          </cell>
          <cell r="Q473">
            <v>0</v>
          </cell>
          <cell r="R473">
            <v>1426257</v>
          </cell>
          <cell r="S473">
            <v>0</v>
          </cell>
          <cell r="T473">
            <v>3.8351435718887759</v>
          </cell>
          <cell r="U473">
            <v>0</v>
          </cell>
          <cell r="V473">
            <v>109582</v>
          </cell>
          <cell r="W473">
            <v>0</v>
          </cell>
          <cell r="X473">
            <v>-3804.92</v>
          </cell>
          <cell r="Y473">
            <v>0</v>
          </cell>
          <cell r="Z473">
            <v>-2</v>
          </cell>
          <cell r="AA473">
            <v>0</v>
          </cell>
          <cell r="AB473">
            <v>-76.098399999999998</v>
          </cell>
          <cell r="AC473">
            <v>0</v>
          </cell>
          <cell r="AD473">
            <v>1531957.9816000001</v>
          </cell>
          <cell r="AE473">
            <v>0</v>
          </cell>
          <cell r="AF473">
            <v>3.8351435718887759</v>
          </cell>
          <cell r="AG473">
            <v>0</v>
          </cell>
          <cell r="AH473">
            <v>109428</v>
          </cell>
          <cell r="AI473">
            <v>0</v>
          </cell>
          <cell r="AJ473">
            <v>-4207.51</v>
          </cell>
          <cell r="AK473">
            <v>0</v>
          </cell>
          <cell r="AL473">
            <v>-2</v>
          </cell>
          <cell r="AM473">
            <v>0</v>
          </cell>
          <cell r="AN473">
            <v>-84.150199999999998</v>
          </cell>
          <cell r="AO473">
            <v>0</v>
          </cell>
          <cell r="AP473">
            <v>1637094.3214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 t="str">
            <v>TOTAL FOOTE CREEK - WIND</v>
          </cell>
          <cell r="G474">
            <v>0</v>
          </cell>
          <cell r="H474">
            <v>36513309.32</v>
          </cell>
          <cell r="I474">
            <v>0</v>
          </cell>
          <cell r="J474">
            <v>-81979.840000000011</v>
          </cell>
          <cell r="K474">
            <v>0</v>
          </cell>
          <cell r="L474">
            <v>36431329.480000004</v>
          </cell>
          <cell r="M474">
            <v>0</v>
          </cell>
          <cell r="N474">
            <v>-87544.36</v>
          </cell>
          <cell r="O474">
            <v>0</v>
          </cell>
          <cell r="P474">
            <v>36343785.119999997</v>
          </cell>
          <cell r="Q474">
            <v>0</v>
          </cell>
          <cell r="R474">
            <v>18023606</v>
          </cell>
          <cell r="S474">
            <v>0</v>
          </cell>
          <cell r="T474">
            <v>0</v>
          </cell>
          <cell r="U474">
            <v>0</v>
          </cell>
          <cell r="V474">
            <v>1422146</v>
          </cell>
          <cell r="W474">
            <v>0</v>
          </cell>
          <cell r="X474">
            <v>-81979.840000000011</v>
          </cell>
          <cell r="Y474">
            <v>0</v>
          </cell>
          <cell r="Z474">
            <v>0</v>
          </cell>
          <cell r="AA474">
            <v>0</v>
          </cell>
          <cell r="AB474">
            <v>-3984.8444000000004</v>
          </cell>
          <cell r="AC474">
            <v>0</v>
          </cell>
          <cell r="AD474">
            <v>19359787.3156</v>
          </cell>
          <cell r="AE474">
            <v>0</v>
          </cell>
          <cell r="AF474">
            <v>0</v>
          </cell>
          <cell r="AG474">
            <v>0</v>
          </cell>
          <cell r="AH474">
            <v>1418849</v>
          </cell>
          <cell r="AI474">
            <v>0</v>
          </cell>
          <cell r="AJ474">
            <v>-87544.36</v>
          </cell>
          <cell r="AK474">
            <v>0</v>
          </cell>
          <cell r="AL474">
            <v>0</v>
          </cell>
          <cell r="AM474">
            <v>0</v>
          </cell>
          <cell r="AN474">
            <v>-4250.9927000000007</v>
          </cell>
          <cell r="AO474">
            <v>0</v>
          </cell>
          <cell r="AP474">
            <v>20686840.962900002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 t="str">
            <v>GLENROCK - WIND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</row>
        <row r="477">
          <cell r="A477" t="str">
            <v xml:space="preserve">341.00 0603         </v>
          </cell>
          <cell r="B477">
            <v>603</v>
          </cell>
          <cell r="C477" t="str">
            <v>ProdTrans</v>
          </cell>
          <cell r="D477" t="str">
            <v xml:space="preserve">341.00 0603         </v>
          </cell>
          <cell r="E477">
            <v>341</v>
          </cell>
          <cell r="F477" t="str">
            <v>Structures and Improvements</v>
          </cell>
          <cell r="G477">
            <v>0</v>
          </cell>
          <cell r="H477">
            <v>9292453.0399999991</v>
          </cell>
          <cell r="I477">
            <v>0</v>
          </cell>
          <cell r="J477">
            <v>-36710.81</v>
          </cell>
          <cell r="K477">
            <v>0</v>
          </cell>
          <cell r="L477">
            <v>9255742.2299999986</v>
          </cell>
          <cell r="M477">
            <v>0</v>
          </cell>
          <cell r="N477">
            <v>-37416.730000000003</v>
          </cell>
          <cell r="O477">
            <v>0</v>
          </cell>
          <cell r="P477">
            <v>9218325.4999999981</v>
          </cell>
          <cell r="Q477">
            <v>0</v>
          </cell>
          <cell r="R477">
            <v>975485</v>
          </cell>
          <cell r="S477">
            <v>0</v>
          </cell>
          <cell r="T477">
            <v>4.05</v>
          </cell>
          <cell r="U477">
            <v>0</v>
          </cell>
          <cell r="V477">
            <v>375601</v>
          </cell>
          <cell r="W477">
            <v>0</v>
          </cell>
          <cell r="X477">
            <v>-36710.81</v>
          </cell>
          <cell r="Y477">
            <v>0</v>
          </cell>
          <cell r="Z477">
            <v>-5</v>
          </cell>
          <cell r="AA477">
            <v>0</v>
          </cell>
          <cell r="AB477">
            <v>-1835.5404999999998</v>
          </cell>
          <cell r="AC477">
            <v>0</v>
          </cell>
          <cell r="AD477">
            <v>1312539.6495000001</v>
          </cell>
          <cell r="AE477">
            <v>0</v>
          </cell>
          <cell r="AF477">
            <v>4.05</v>
          </cell>
          <cell r="AG477">
            <v>0</v>
          </cell>
          <cell r="AH477">
            <v>374100</v>
          </cell>
          <cell r="AI477">
            <v>0</v>
          </cell>
          <cell r="AJ477">
            <v>-37416.730000000003</v>
          </cell>
          <cell r="AK477">
            <v>0</v>
          </cell>
          <cell r="AL477">
            <v>-5</v>
          </cell>
          <cell r="AM477">
            <v>0</v>
          </cell>
          <cell r="AN477">
            <v>-1870.8365000000003</v>
          </cell>
          <cell r="AO477">
            <v>0</v>
          </cell>
          <cell r="AP477">
            <v>1647352.0830000001</v>
          </cell>
        </row>
        <row r="478">
          <cell r="A478" t="str">
            <v xml:space="preserve">343.00 0603         </v>
          </cell>
          <cell r="B478">
            <v>603</v>
          </cell>
          <cell r="C478" t="str">
            <v>ProdTrans</v>
          </cell>
          <cell r="D478" t="str">
            <v xml:space="preserve">343.00 0603         </v>
          </cell>
          <cell r="E478">
            <v>343</v>
          </cell>
          <cell r="F478" t="str">
            <v>Prime Movers</v>
          </cell>
          <cell r="G478">
            <v>0</v>
          </cell>
          <cell r="H478">
            <v>436361922.75999999</v>
          </cell>
          <cell r="I478">
            <v>0</v>
          </cell>
          <cell r="J478">
            <v>-497846.39999999997</v>
          </cell>
          <cell r="K478">
            <v>0</v>
          </cell>
          <cell r="L478">
            <v>435864076.36000001</v>
          </cell>
          <cell r="M478">
            <v>0</v>
          </cell>
          <cell r="N478">
            <v>-532464.91000000015</v>
          </cell>
          <cell r="O478">
            <v>0</v>
          </cell>
          <cell r="P478">
            <v>435331611.44999999</v>
          </cell>
          <cell r="Q478">
            <v>0</v>
          </cell>
          <cell r="R478">
            <v>49158727</v>
          </cell>
          <cell r="S478">
            <v>0</v>
          </cell>
          <cell r="T478">
            <v>4.05</v>
          </cell>
          <cell r="U478">
            <v>0</v>
          </cell>
          <cell r="V478">
            <v>17662576</v>
          </cell>
          <cell r="W478">
            <v>0</v>
          </cell>
          <cell r="X478">
            <v>-497846.39999999997</v>
          </cell>
          <cell r="Y478">
            <v>0</v>
          </cell>
          <cell r="Z478">
            <v>-5</v>
          </cell>
          <cell r="AA478">
            <v>0</v>
          </cell>
          <cell r="AB478">
            <v>-24892.32</v>
          </cell>
          <cell r="AC478">
            <v>0</v>
          </cell>
          <cell r="AD478">
            <v>66298564.280000001</v>
          </cell>
          <cell r="AE478">
            <v>0</v>
          </cell>
          <cell r="AF478">
            <v>4.05</v>
          </cell>
          <cell r="AG478">
            <v>0</v>
          </cell>
          <cell r="AH478">
            <v>17641713</v>
          </cell>
          <cell r="AI478">
            <v>0</v>
          </cell>
          <cell r="AJ478">
            <v>-532464.91000000015</v>
          </cell>
          <cell r="AK478">
            <v>0</v>
          </cell>
          <cell r="AL478">
            <v>-5</v>
          </cell>
          <cell r="AM478">
            <v>0</v>
          </cell>
          <cell r="AN478">
            <v>-26623.245500000008</v>
          </cell>
          <cell r="AO478">
            <v>0</v>
          </cell>
          <cell r="AP478">
            <v>83381189.124500006</v>
          </cell>
        </row>
        <row r="479">
          <cell r="A479" t="str">
            <v xml:space="preserve">344.00 0603         </v>
          </cell>
          <cell r="B479">
            <v>603</v>
          </cell>
          <cell r="C479" t="str">
            <v>ProdTrans</v>
          </cell>
          <cell r="D479" t="str">
            <v xml:space="preserve">344.00 0603         </v>
          </cell>
          <cell r="E479">
            <v>344</v>
          </cell>
          <cell r="F479" t="str">
            <v>Generators</v>
          </cell>
          <cell r="G479">
            <v>0</v>
          </cell>
          <cell r="H479">
            <v>13550268</v>
          </cell>
          <cell r="I479">
            <v>0</v>
          </cell>
          <cell r="J479">
            <v>-15442.36</v>
          </cell>
          <cell r="K479">
            <v>0</v>
          </cell>
          <cell r="L479">
            <v>13534825.640000001</v>
          </cell>
          <cell r="M479">
            <v>0</v>
          </cell>
          <cell r="N479">
            <v>-16517.79</v>
          </cell>
          <cell r="O479">
            <v>0</v>
          </cell>
          <cell r="P479">
            <v>13518307.850000001</v>
          </cell>
          <cell r="Q479">
            <v>0</v>
          </cell>
          <cell r="R479">
            <v>1519803</v>
          </cell>
          <cell r="S479">
            <v>0</v>
          </cell>
          <cell r="T479">
            <v>4.05</v>
          </cell>
          <cell r="U479">
            <v>0</v>
          </cell>
          <cell r="V479">
            <v>548473</v>
          </cell>
          <cell r="W479">
            <v>0</v>
          </cell>
          <cell r="X479">
            <v>-15442.36</v>
          </cell>
          <cell r="Y479">
            <v>0</v>
          </cell>
          <cell r="Z479">
            <v>-5</v>
          </cell>
          <cell r="AA479">
            <v>0</v>
          </cell>
          <cell r="AB479">
            <v>-772.11800000000005</v>
          </cell>
          <cell r="AC479">
            <v>0</v>
          </cell>
          <cell r="AD479">
            <v>2052061.5219999999</v>
          </cell>
          <cell r="AE479">
            <v>0</v>
          </cell>
          <cell r="AF479">
            <v>4.05</v>
          </cell>
          <cell r="AG479">
            <v>0</v>
          </cell>
          <cell r="AH479">
            <v>547826</v>
          </cell>
          <cell r="AI479">
            <v>0</v>
          </cell>
          <cell r="AJ479">
            <v>-16517.79</v>
          </cell>
          <cell r="AK479">
            <v>0</v>
          </cell>
          <cell r="AL479">
            <v>-5</v>
          </cell>
          <cell r="AM479">
            <v>0</v>
          </cell>
          <cell r="AN479">
            <v>-825.88950000000011</v>
          </cell>
          <cell r="AO479">
            <v>0</v>
          </cell>
          <cell r="AP479">
            <v>2582543.8424999998</v>
          </cell>
        </row>
        <row r="480">
          <cell r="A480" t="str">
            <v xml:space="preserve">345.00 0603         </v>
          </cell>
          <cell r="B480">
            <v>603</v>
          </cell>
          <cell r="C480" t="str">
            <v>ProdTrans</v>
          </cell>
          <cell r="D480" t="str">
            <v xml:space="preserve">345.00 0603         </v>
          </cell>
          <cell r="E480">
            <v>345</v>
          </cell>
          <cell r="F480" t="str">
            <v>Accessory Electric Equipment</v>
          </cell>
          <cell r="G480">
            <v>0</v>
          </cell>
          <cell r="H480">
            <v>29389239.52</v>
          </cell>
          <cell r="I480">
            <v>0</v>
          </cell>
          <cell r="J480">
            <v>-11489.73</v>
          </cell>
          <cell r="K480">
            <v>0</v>
          </cell>
          <cell r="L480">
            <v>29377749.789999999</v>
          </cell>
          <cell r="M480">
            <v>0</v>
          </cell>
          <cell r="N480">
            <v>-13060.619999999999</v>
          </cell>
          <cell r="O480">
            <v>0</v>
          </cell>
          <cell r="P480">
            <v>29364689.169999998</v>
          </cell>
          <cell r="Q480">
            <v>0</v>
          </cell>
          <cell r="R480">
            <v>3231614</v>
          </cell>
          <cell r="S480">
            <v>0</v>
          </cell>
          <cell r="T480">
            <v>4.05</v>
          </cell>
          <cell r="U480">
            <v>0</v>
          </cell>
          <cell r="V480">
            <v>1190032</v>
          </cell>
          <cell r="W480">
            <v>0</v>
          </cell>
          <cell r="X480">
            <v>-11489.73</v>
          </cell>
          <cell r="Y480">
            <v>0</v>
          </cell>
          <cell r="Z480">
            <v>-2</v>
          </cell>
          <cell r="AA480">
            <v>0</v>
          </cell>
          <cell r="AB480">
            <v>-229.7946</v>
          </cell>
          <cell r="AC480">
            <v>0</v>
          </cell>
          <cell r="AD480">
            <v>4409926.4753999999</v>
          </cell>
          <cell r="AE480">
            <v>0</v>
          </cell>
          <cell r="AF480">
            <v>4.05</v>
          </cell>
          <cell r="AG480">
            <v>0</v>
          </cell>
          <cell r="AH480">
            <v>1189534</v>
          </cell>
          <cell r="AI480">
            <v>0</v>
          </cell>
          <cell r="AJ480">
            <v>-13060.619999999999</v>
          </cell>
          <cell r="AK480">
            <v>0</v>
          </cell>
          <cell r="AL480">
            <v>-2</v>
          </cell>
          <cell r="AM480">
            <v>0</v>
          </cell>
          <cell r="AN480">
            <v>-261.2124</v>
          </cell>
          <cell r="AO480">
            <v>0</v>
          </cell>
          <cell r="AP480">
            <v>5586138.6430000002</v>
          </cell>
        </row>
        <row r="481">
          <cell r="A481" t="str">
            <v xml:space="preserve">346.00 0603         </v>
          </cell>
          <cell r="B481">
            <v>603</v>
          </cell>
          <cell r="C481" t="str">
            <v>ProdTrans</v>
          </cell>
          <cell r="D481" t="str">
            <v xml:space="preserve">346.00 0603         </v>
          </cell>
          <cell r="E481">
            <v>346</v>
          </cell>
          <cell r="F481" t="str">
            <v>Miscellaneous Power Plant Equipment</v>
          </cell>
          <cell r="G481">
            <v>0</v>
          </cell>
          <cell r="H481">
            <v>1157160</v>
          </cell>
          <cell r="I481">
            <v>0</v>
          </cell>
          <cell r="J481">
            <v>-458.76</v>
          </cell>
          <cell r="K481">
            <v>0</v>
          </cell>
          <cell r="L481">
            <v>1156701.24</v>
          </cell>
          <cell r="M481">
            <v>0</v>
          </cell>
          <cell r="N481">
            <v>-521.19000000000005</v>
          </cell>
          <cell r="O481">
            <v>0</v>
          </cell>
          <cell r="P481">
            <v>1156180.05</v>
          </cell>
          <cell r="Q481">
            <v>0</v>
          </cell>
          <cell r="R481">
            <v>130805</v>
          </cell>
          <cell r="S481">
            <v>0</v>
          </cell>
          <cell r="T481">
            <v>4.05</v>
          </cell>
          <cell r="U481">
            <v>0</v>
          </cell>
          <cell r="V481">
            <v>46856</v>
          </cell>
          <cell r="W481">
            <v>0</v>
          </cell>
          <cell r="X481">
            <v>-458.76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177202.24</v>
          </cell>
          <cell r="AE481">
            <v>0</v>
          </cell>
          <cell r="AF481">
            <v>4.05</v>
          </cell>
          <cell r="AG481">
            <v>0</v>
          </cell>
          <cell r="AH481">
            <v>46836</v>
          </cell>
          <cell r="AI481">
            <v>0</v>
          </cell>
          <cell r="AJ481">
            <v>-521.19000000000005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223517.05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 t="str">
            <v>TOTAL GLENROCK - WIND</v>
          </cell>
          <cell r="G482">
            <v>0</v>
          </cell>
          <cell r="H482">
            <v>489751043.31999999</v>
          </cell>
          <cell r="I482">
            <v>0</v>
          </cell>
          <cell r="J482">
            <v>-561948.05999999994</v>
          </cell>
          <cell r="K482">
            <v>0</v>
          </cell>
          <cell r="L482">
            <v>489189095.26000005</v>
          </cell>
          <cell r="M482">
            <v>0</v>
          </cell>
          <cell r="N482">
            <v>-599981.24000000011</v>
          </cell>
          <cell r="O482">
            <v>0</v>
          </cell>
          <cell r="P482">
            <v>488589114.02000004</v>
          </cell>
          <cell r="Q482">
            <v>0</v>
          </cell>
          <cell r="R482">
            <v>55016434</v>
          </cell>
          <cell r="S482">
            <v>0</v>
          </cell>
          <cell r="T482">
            <v>0</v>
          </cell>
          <cell r="U482">
            <v>0</v>
          </cell>
          <cell r="V482">
            <v>19823538</v>
          </cell>
          <cell r="W482">
            <v>0</v>
          </cell>
          <cell r="X482">
            <v>-561948.05999999994</v>
          </cell>
          <cell r="Y482">
            <v>0</v>
          </cell>
          <cell r="Z482">
            <v>0</v>
          </cell>
          <cell r="AA482">
            <v>0</v>
          </cell>
          <cell r="AB482">
            <v>-27729.773099999999</v>
          </cell>
          <cell r="AC482">
            <v>0</v>
          </cell>
          <cell r="AD482">
            <v>74250294.166899994</v>
          </cell>
          <cell r="AE482">
            <v>0</v>
          </cell>
          <cell r="AF482">
            <v>0</v>
          </cell>
          <cell r="AG482">
            <v>0</v>
          </cell>
          <cell r="AH482">
            <v>19800009</v>
          </cell>
          <cell r="AI482">
            <v>0</v>
          </cell>
          <cell r="AJ482">
            <v>-599981.24000000011</v>
          </cell>
          <cell r="AK482">
            <v>0</v>
          </cell>
          <cell r="AL482">
            <v>0</v>
          </cell>
          <cell r="AM482">
            <v>0</v>
          </cell>
          <cell r="AN482">
            <v>-29581.183900000011</v>
          </cell>
          <cell r="AO482">
            <v>0</v>
          </cell>
          <cell r="AP482">
            <v>93420740.743000016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 t="str">
            <v>GOODNOE HILLS - WIND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</row>
        <row r="485">
          <cell r="A485" t="str">
            <v xml:space="preserve">341.00 0604         </v>
          </cell>
          <cell r="B485">
            <v>604</v>
          </cell>
          <cell r="C485" t="str">
            <v>ProdTrans</v>
          </cell>
          <cell r="D485" t="str">
            <v xml:space="preserve">341.00 0604         </v>
          </cell>
          <cell r="E485">
            <v>341</v>
          </cell>
          <cell r="F485" t="str">
            <v>Structures and Improvements</v>
          </cell>
          <cell r="G485">
            <v>0</v>
          </cell>
          <cell r="H485">
            <v>5437881</v>
          </cell>
          <cell r="I485">
            <v>0</v>
          </cell>
          <cell r="J485">
            <v>-21836.85</v>
          </cell>
          <cell r="K485">
            <v>0</v>
          </cell>
          <cell r="L485">
            <v>5416044.1500000004</v>
          </cell>
          <cell r="M485">
            <v>0</v>
          </cell>
          <cell r="N485">
            <v>-22208.9</v>
          </cell>
          <cell r="O485">
            <v>0</v>
          </cell>
          <cell r="P485">
            <v>5393835.25</v>
          </cell>
          <cell r="Q485">
            <v>0</v>
          </cell>
          <cell r="R485">
            <v>696023</v>
          </cell>
          <cell r="S485">
            <v>0</v>
          </cell>
          <cell r="T485">
            <v>4.05</v>
          </cell>
          <cell r="U485">
            <v>0</v>
          </cell>
          <cell r="V485">
            <v>219792</v>
          </cell>
          <cell r="W485">
            <v>0</v>
          </cell>
          <cell r="X485">
            <v>-21836.85</v>
          </cell>
          <cell r="Y485">
            <v>0</v>
          </cell>
          <cell r="Z485">
            <v>-5</v>
          </cell>
          <cell r="AA485">
            <v>0</v>
          </cell>
          <cell r="AB485">
            <v>-1091.8425</v>
          </cell>
          <cell r="AC485">
            <v>0</v>
          </cell>
          <cell r="AD485">
            <v>892886.3075</v>
          </cell>
          <cell r="AE485">
            <v>0</v>
          </cell>
          <cell r="AF485">
            <v>4.05</v>
          </cell>
          <cell r="AG485">
            <v>0</v>
          </cell>
          <cell r="AH485">
            <v>218900</v>
          </cell>
          <cell r="AI485">
            <v>0</v>
          </cell>
          <cell r="AJ485">
            <v>-22208.9</v>
          </cell>
          <cell r="AK485">
            <v>0</v>
          </cell>
          <cell r="AL485">
            <v>-5</v>
          </cell>
          <cell r="AM485">
            <v>0</v>
          </cell>
          <cell r="AN485">
            <v>-1110.4449999999999</v>
          </cell>
          <cell r="AO485">
            <v>0</v>
          </cell>
          <cell r="AP485">
            <v>1088466.9625000001</v>
          </cell>
        </row>
        <row r="486">
          <cell r="A486" t="str">
            <v xml:space="preserve">343.00 0604         </v>
          </cell>
          <cell r="B486">
            <v>604</v>
          </cell>
          <cell r="C486" t="str">
            <v>ProdTrans</v>
          </cell>
          <cell r="D486" t="str">
            <v xml:space="preserve">343.00 0604         </v>
          </cell>
          <cell r="E486">
            <v>343</v>
          </cell>
          <cell r="F486" t="str">
            <v>Prime Movers</v>
          </cell>
          <cell r="G486">
            <v>0</v>
          </cell>
          <cell r="H486">
            <v>161900089.22</v>
          </cell>
          <cell r="I486">
            <v>0</v>
          </cell>
          <cell r="J486">
            <v>-192068.29</v>
          </cell>
          <cell r="K486">
            <v>0</v>
          </cell>
          <cell r="L486">
            <v>161708020.93000001</v>
          </cell>
          <cell r="M486">
            <v>0</v>
          </cell>
          <cell r="N486">
            <v>-204930.91</v>
          </cell>
          <cell r="O486">
            <v>0</v>
          </cell>
          <cell r="P486">
            <v>161503090.02000001</v>
          </cell>
          <cell r="Q486">
            <v>0</v>
          </cell>
          <cell r="R486">
            <v>21376423</v>
          </cell>
          <cell r="S486">
            <v>0</v>
          </cell>
          <cell r="T486">
            <v>4.05</v>
          </cell>
          <cell r="U486">
            <v>0</v>
          </cell>
          <cell r="V486">
            <v>6553064</v>
          </cell>
          <cell r="W486">
            <v>0</v>
          </cell>
          <cell r="X486">
            <v>-192068.29</v>
          </cell>
          <cell r="Y486">
            <v>0</v>
          </cell>
          <cell r="Z486">
            <v>-5</v>
          </cell>
          <cell r="AA486">
            <v>0</v>
          </cell>
          <cell r="AB486">
            <v>-9603.4145000000008</v>
          </cell>
          <cell r="AC486">
            <v>0</v>
          </cell>
          <cell r="AD486">
            <v>27727815.295499999</v>
          </cell>
          <cell r="AE486">
            <v>0</v>
          </cell>
          <cell r="AF486">
            <v>4.05</v>
          </cell>
          <cell r="AG486">
            <v>0</v>
          </cell>
          <cell r="AH486">
            <v>6545025</v>
          </cell>
          <cell r="AI486">
            <v>0</v>
          </cell>
          <cell r="AJ486">
            <v>-204930.91</v>
          </cell>
          <cell r="AK486">
            <v>0</v>
          </cell>
          <cell r="AL486">
            <v>-5</v>
          </cell>
          <cell r="AM486">
            <v>0</v>
          </cell>
          <cell r="AN486">
            <v>-10246.5455</v>
          </cell>
          <cell r="AO486">
            <v>0</v>
          </cell>
          <cell r="AP486">
            <v>34057662.839999996</v>
          </cell>
        </row>
        <row r="487">
          <cell r="A487" t="str">
            <v xml:space="preserve">344.00 0604         </v>
          </cell>
          <cell r="B487">
            <v>604</v>
          </cell>
          <cell r="C487" t="str">
            <v>ProdTrans</v>
          </cell>
          <cell r="D487" t="str">
            <v xml:space="preserve">344.00 0604         </v>
          </cell>
          <cell r="E487">
            <v>344</v>
          </cell>
          <cell r="F487" t="str">
            <v>Generators</v>
          </cell>
          <cell r="G487">
            <v>0</v>
          </cell>
          <cell r="H487">
            <v>4495729.72</v>
          </cell>
          <cell r="I487">
            <v>0</v>
          </cell>
          <cell r="J487">
            <v>-5302.83</v>
          </cell>
          <cell r="K487">
            <v>0</v>
          </cell>
          <cell r="L487">
            <v>4490426.8899999997</v>
          </cell>
          <cell r="M487">
            <v>0</v>
          </cell>
          <cell r="N487">
            <v>-5658.06</v>
          </cell>
          <cell r="O487">
            <v>0</v>
          </cell>
          <cell r="P487">
            <v>4484768.83</v>
          </cell>
          <cell r="Q487">
            <v>0</v>
          </cell>
          <cell r="R487">
            <v>578079</v>
          </cell>
          <cell r="S487">
            <v>0</v>
          </cell>
          <cell r="T487">
            <v>4.05</v>
          </cell>
          <cell r="U487">
            <v>0</v>
          </cell>
          <cell r="V487">
            <v>181970</v>
          </cell>
          <cell r="W487">
            <v>0</v>
          </cell>
          <cell r="X487">
            <v>-5302.83</v>
          </cell>
          <cell r="Y487">
            <v>0</v>
          </cell>
          <cell r="Z487">
            <v>-5</v>
          </cell>
          <cell r="AA487">
            <v>0</v>
          </cell>
          <cell r="AB487">
            <v>-265.14150000000001</v>
          </cell>
          <cell r="AC487">
            <v>0</v>
          </cell>
          <cell r="AD487">
            <v>754481.02850000001</v>
          </cell>
          <cell r="AE487">
            <v>0</v>
          </cell>
          <cell r="AF487">
            <v>4.05</v>
          </cell>
          <cell r="AG487">
            <v>0</v>
          </cell>
          <cell r="AH487">
            <v>181748</v>
          </cell>
          <cell r="AI487">
            <v>0</v>
          </cell>
          <cell r="AJ487">
            <v>-5658.06</v>
          </cell>
          <cell r="AK487">
            <v>0</v>
          </cell>
          <cell r="AL487">
            <v>-5</v>
          </cell>
          <cell r="AM487">
            <v>0</v>
          </cell>
          <cell r="AN487">
            <v>-282.90300000000002</v>
          </cell>
          <cell r="AO487">
            <v>0</v>
          </cell>
          <cell r="AP487">
            <v>930288.06549999991</v>
          </cell>
        </row>
        <row r="488">
          <cell r="A488" t="str">
            <v xml:space="preserve">345.00 0604         </v>
          </cell>
          <cell r="B488">
            <v>604</v>
          </cell>
          <cell r="C488" t="str">
            <v>ProdTrans</v>
          </cell>
          <cell r="D488" t="str">
            <v xml:space="preserve">345.00 0604         </v>
          </cell>
          <cell r="E488">
            <v>345</v>
          </cell>
          <cell r="F488" t="str">
            <v>Accessory Electric Equipment</v>
          </cell>
          <cell r="G488">
            <v>0</v>
          </cell>
          <cell r="H488">
            <v>9673607.7899999991</v>
          </cell>
          <cell r="I488">
            <v>0</v>
          </cell>
          <cell r="J488">
            <v>-4031.6700000000005</v>
          </cell>
          <cell r="K488">
            <v>0</v>
          </cell>
          <cell r="L488">
            <v>9669576.1199999992</v>
          </cell>
          <cell r="M488">
            <v>0</v>
          </cell>
          <cell r="N488">
            <v>-4557.62</v>
          </cell>
          <cell r="O488">
            <v>0</v>
          </cell>
          <cell r="P488">
            <v>9665018.5</v>
          </cell>
          <cell r="Q488">
            <v>0</v>
          </cell>
          <cell r="R488">
            <v>1224770</v>
          </cell>
          <cell r="S488">
            <v>0</v>
          </cell>
          <cell r="T488">
            <v>4.05</v>
          </cell>
          <cell r="U488">
            <v>0</v>
          </cell>
          <cell r="V488">
            <v>391699</v>
          </cell>
          <cell r="W488">
            <v>0</v>
          </cell>
          <cell r="X488">
            <v>-4031.6700000000005</v>
          </cell>
          <cell r="Y488">
            <v>0</v>
          </cell>
          <cell r="Z488">
            <v>-2</v>
          </cell>
          <cell r="AA488">
            <v>0</v>
          </cell>
          <cell r="AB488">
            <v>-80.633400000000009</v>
          </cell>
          <cell r="AC488">
            <v>0</v>
          </cell>
          <cell r="AD488">
            <v>1612356.6966000001</v>
          </cell>
          <cell r="AE488">
            <v>0</v>
          </cell>
          <cell r="AF488">
            <v>4.05</v>
          </cell>
          <cell r="AG488">
            <v>0</v>
          </cell>
          <cell r="AH488">
            <v>391526</v>
          </cell>
          <cell r="AI488">
            <v>0</v>
          </cell>
          <cell r="AJ488">
            <v>-4557.62</v>
          </cell>
          <cell r="AK488">
            <v>0</v>
          </cell>
          <cell r="AL488">
            <v>-2</v>
          </cell>
          <cell r="AM488">
            <v>0</v>
          </cell>
          <cell r="AN488">
            <v>-91.1524</v>
          </cell>
          <cell r="AO488">
            <v>0</v>
          </cell>
          <cell r="AP488">
            <v>1999233.9242</v>
          </cell>
        </row>
        <row r="489">
          <cell r="A489" t="str">
            <v xml:space="preserve">346.00 0604         </v>
          </cell>
          <cell r="B489">
            <v>604</v>
          </cell>
          <cell r="C489" t="str">
            <v>ProdTrans</v>
          </cell>
          <cell r="D489" t="str">
            <v xml:space="preserve">346.00 0604         </v>
          </cell>
          <cell r="E489">
            <v>346</v>
          </cell>
          <cell r="F489" t="str">
            <v>Miscellaneous Power Plant Equipment</v>
          </cell>
          <cell r="G489">
            <v>0</v>
          </cell>
          <cell r="H489">
            <v>172301</v>
          </cell>
          <cell r="I489">
            <v>0</v>
          </cell>
          <cell r="J489">
            <v>-73.53</v>
          </cell>
          <cell r="K489">
            <v>0</v>
          </cell>
          <cell r="L489">
            <v>172227.47</v>
          </cell>
          <cell r="M489">
            <v>0</v>
          </cell>
          <cell r="N489">
            <v>-83.05</v>
          </cell>
          <cell r="O489">
            <v>0</v>
          </cell>
          <cell r="P489">
            <v>172144.42</v>
          </cell>
          <cell r="Q489">
            <v>0</v>
          </cell>
          <cell r="R489">
            <v>22898</v>
          </cell>
          <cell r="S489">
            <v>0</v>
          </cell>
          <cell r="T489">
            <v>4.05</v>
          </cell>
          <cell r="U489">
            <v>0</v>
          </cell>
          <cell r="V489">
            <v>6977</v>
          </cell>
          <cell r="W489">
            <v>0</v>
          </cell>
          <cell r="X489">
            <v>-73.53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29801.47</v>
          </cell>
          <cell r="AE489">
            <v>0</v>
          </cell>
          <cell r="AF489">
            <v>4.05</v>
          </cell>
          <cell r="AG489">
            <v>0</v>
          </cell>
          <cell r="AH489">
            <v>6974</v>
          </cell>
          <cell r="AI489">
            <v>0</v>
          </cell>
          <cell r="AJ489">
            <v>-83.05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36692.42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 t="str">
            <v>TOTAL GOODNOE HILLS - WIND</v>
          </cell>
          <cell r="G490">
            <v>0</v>
          </cell>
          <cell r="H490">
            <v>181679608.72999999</v>
          </cell>
          <cell r="I490">
            <v>0</v>
          </cell>
          <cell r="J490">
            <v>-223313.17</v>
          </cell>
          <cell r="K490">
            <v>0</v>
          </cell>
          <cell r="L490">
            <v>181456295.56</v>
          </cell>
          <cell r="M490">
            <v>0</v>
          </cell>
          <cell r="N490">
            <v>-237438.53999999998</v>
          </cell>
          <cell r="O490">
            <v>0</v>
          </cell>
          <cell r="P490">
            <v>181218857.02000001</v>
          </cell>
          <cell r="Q490">
            <v>0</v>
          </cell>
          <cell r="R490">
            <v>23898193</v>
          </cell>
          <cell r="S490">
            <v>0</v>
          </cell>
          <cell r="T490">
            <v>0</v>
          </cell>
          <cell r="U490">
            <v>0</v>
          </cell>
          <cell r="V490">
            <v>7353502</v>
          </cell>
          <cell r="W490">
            <v>0</v>
          </cell>
          <cell r="X490">
            <v>-223313.17</v>
          </cell>
          <cell r="Y490">
            <v>0</v>
          </cell>
          <cell r="Z490">
            <v>0</v>
          </cell>
          <cell r="AA490">
            <v>0</v>
          </cell>
          <cell r="AB490">
            <v>-11041.031900000002</v>
          </cell>
          <cell r="AC490">
            <v>0</v>
          </cell>
          <cell r="AD490">
            <v>31017340.798099998</v>
          </cell>
          <cell r="AE490">
            <v>0</v>
          </cell>
          <cell r="AF490">
            <v>0</v>
          </cell>
          <cell r="AG490">
            <v>0</v>
          </cell>
          <cell r="AH490">
            <v>7344173</v>
          </cell>
          <cell r="AI490">
            <v>0</v>
          </cell>
          <cell r="AJ490">
            <v>-237438.53999999998</v>
          </cell>
          <cell r="AK490">
            <v>0</v>
          </cell>
          <cell r="AL490">
            <v>0</v>
          </cell>
          <cell r="AM490">
            <v>0</v>
          </cell>
          <cell r="AN490">
            <v>-11731.045900000001</v>
          </cell>
          <cell r="AO490">
            <v>0</v>
          </cell>
          <cell r="AP490">
            <v>38112344.212199993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 t="str">
            <v>HIGH PLAINS / MCFADDEN - WIND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</row>
        <row r="493">
          <cell r="A493" t="str">
            <v xml:space="preserve">341.00 0605         </v>
          </cell>
          <cell r="B493">
            <v>605</v>
          </cell>
          <cell r="C493" t="str">
            <v>ProdTrans</v>
          </cell>
          <cell r="D493" t="str">
            <v xml:space="preserve">341.00 0605         </v>
          </cell>
          <cell r="E493">
            <v>341</v>
          </cell>
          <cell r="F493" t="str">
            <v>Structures and Improvements</v>
          </cell>
          <cell r="G493">
            <v>0</v>
          </cell>
          <cell r="H493">
            <v>7826215.9100000001</v>
          </cell>
          <cell r="I493">
            <v>0</v>
          </cell>
          <cell r="J493">
            <v>-30624.3</v>
          </cell>
          <cell r="K493">
            <v>0</v>
          </cell>
          <cell r="L493">
            <v>7795591.6100000003</v>
          </cell>
          <cell r="M493">
            <v>0</v>
          </cell>
          <cell r="N493">
            <v>-31279.629999999997</v>
          </cell>
          <cell r="O493">
            <v>0</v>
          </cell>
          <cell r="P493">
            <v>7764311.9800000004</v>
          </cell>
          <cell r="Q493">
            <v>0</v>
          </cell>
          <cell r="R493">
            <v>704676</v>
          </cell>
          <cell r="S493">
            <v>0</v>
          </cell>
          <cell r="T493">
            <v>4.05</v>
          </cell>
          <cell r="U493">
            <v>0</v>
          </cell>
          <cell r="V493">
            <v>316342</v>
          </cell>
          <cell r="W493">
            <v>0</v>
          </cell>
          <cell r="X493">
            <v>-30624.3</v>
          </cell>
          <cell r="Y493">
            <v>0</v>
          </cell>
          <cell r="Z493">
            <v>-5</v>
          </cell>
          <cell r="AA493">
            <v>0</v>
          </cell>
          <cell r="AB493">
            <v>-1531.2149999999999</v>
          </cell>
          <cell r="AC493">
            <v>0</v>
          </cell>
          <cell r="AD493">
            <v>988862.48499999999</v>
          </cell>
          <cell r="AE493">
            <v>0</v>
          </cell>
          <cell r="AF493">
            <v>4.05</v>
          </cell>
          <cell r="AG493">
            <v>0</v>
          </cell>
          <cell r="AH493">
            <v>315088</v>
          </cell>
          <cell r="AI493">
            <v>0</v>
          </cell>
          <cell r="AJ493">
            <v>-31279.629999999997</v>
          </cell>
          <cell r="AK493">
            <v>0</v>
          </cell>
          <cell r="AL493">
            <v>-5</v>
          </cell>
          <cell r="AM493">
            <v>0</v>
          </cell>
          <cell r="AN493">
            <v>-1563.9814999999999</v>
          </cell>
          <cell r="AO493">
            <v>0</v>
          </cell>
          <cell r="AP493">
            <v>1271106.8735</v>
          </cell>
        </row>
        <row r="494">
          <cell r="A494" t="str">
            <v xml:space="preserve">343.00 0605         </v>
          </cell>
          <cell r="B494">
            <v>605</v>
          </cell>
          <cell r="C494" t="str">
            <v>ProdTrans</v>
          </cell>
          <cell r="D494" t="str">
            <v xml:space="preserve">343.00 0605         </v>
          </cell>
          <cell r="E494">
            <v>343</v>
          </cell>
          <cell r="F494" t="str">
            <v>Prime Movers</v>
          </cell>
          <cell r="G494">
            <v>0</v>
          </cell>
          <cell r="H494">
            <v>245354431.38999999</v>
          </cell>
          <cell r="I494">
            <v>0</v>
          </cell>
          <cell r="J494">
            <v>-271907.89</v>
          </cell>
          <cell r="K494">
            <v>0</v>
          </cell>
          <cell r="L494">
            <v>245082523.5</v>
          </cell>
          <cell r="M494">
            <v>0</v>
          </cell>
          <cell r="N494">
            <v>-291341.7</v>
          </cell>
          <cell r="O494">
            <v>0</v>
          </cell>
          <cell r="P494">
            <v>244791181.80000001</v>
          </cell>
          <cell r="Q494">
            <v>0</v>
          </cell>
          <cell r="R494">
            <v>23364404</v>
          </cell>
          <cell r="S494">
            <v>0</v>
          </cell>
          <cell r="T494">
            <v>4.05</v>
          </cell>
          <cell r="U494">
            <v>0</v>
          </cell>
          <cell r="V494">
            <v>9931348</v>
          </cell>
          <cell r="W494">
            <v>0</v>
          </cell>
          <cell r="X494">
            <v>-271907.89</v>
          </cell>
          <cell r="Y494">
            <v>0</v>
          </cell>
          <cell r="Z494">
            <v>-5</v>
          </cell>
          <cell r="AA494">
            <v>0</v>
          </cell>
          <cell r="AB494">
            <v>-13595.394500000002</v>
          </cell>
          <cell r="AC494">
            <v>0</v>
          </cell>
          <cell r="AD494">
            <v>33010248.715500001</v>
          </cell>
          <cell r="AE494">
            <v>0</v>
          </cell>
          <cell r="AF494">
            <v>4.05</v>
          </cell>
          <cell r="AG494">
            <v>0</v>
          </cell>
          <cell r="AH494">
            <v>9919943</v>
          </cell>
          <cell r="AI494">
            <v>0</v>
          </cell>
          <cell r="AJ494">
            <v>-291341.7</v>
          </cell>
          <cell r="AK494">
            <v>0</v>
          </cell>
          <cell r="AL494">
            <v>-5</v>
          </cell>
          <cell r="AM494">
            <v>0</v>
          </cell>
          <cell r="AN494">
            <v>-14567.084999999999</v>
          </cell>
          <cell r="AO494">
            <v>0</v>
          </cell>
          <cell r="AP494">
            <v>42624282.930499993</v>
          </cell>
        </row>
        <row r="495">
          <cell r="A495" t="str">
            <v xml:space="preserve">344.00 0605         </v>
          </cell>
          <cell r="B495">
            <v>605</v>
          </cell>
          <cell r="C495" t="str">
            <v>ProdTrans</v>
          </cell>
          <cell r="D495" t="str">
            <v xml:space="preserve">344.00 0605         </v>
          </cell>
          <cell r="E495">
            <v>344</v>
          </cell>
          <cell r="F495" t="str">
            <v>Generators</v>
          </cell>
          <cell r="G495">
            <v>0</v>
          </cell>
          <cell r="H495">
            <v>6957137.3200000003</v>
          </cell>
          <cell r="I495">
            <v>0</v>
          </cell>
          <cell r="J495">
            <v>-7710.62</v>
          </cell>
          <cell r="K495">
            <v>0</v>
          </cell>
          <cell r="L495">
            <v>6949426.7000000002</v>
          </cell>
          <cell r="M495">
            <v>0</v>
          </cell>
          <cell r="N495">
            <v>-8261.7199999999993</v>
          </cell>
          <cell r="O495">
            <v>0</v>
          </cell>
          <cell r="P495">
            <v>6941164.9800000004</v>
          </cell>
          <cell r="Q495">
            <v>0</v>
          </cell>
          <cell r="R495">
            <v>662797</v>
          </cell>
          <cell r="S495">
            <v>0</v>
          </cell>
          <cell r="T495">
            <v>4.05</v>
          </cell>
          <cell r="U495">
            <v>0</v>
          </cell>
          <cell r="V495">
            <v>281608</v>
          </cell>
          <cell r="W495">
            <v>0</v>
          </cell>
          <cell r="X495">
            <v>-7710.62</v>
          </cell>
          <cell r="Y495">
            <v>0</v>
          </cell>
          <cell r="Z495">
            <v>-5</v>
          </cell>
          <cell r="AA495">
            <v>0</v>
          </cell>
          <cell r="AB495">
            <v>-385.53100000000001</v>
          </cell>
          <cell r="AC495">
            <v>0</v>
          </cell>
          <cell r="AD495">
            <v>936308.84900000005</v>
          </cell>
          <cell r="AE495">
            <v>0</v>
          </cell>
          <cell r="AF495">
            <v>4.05</v>
          </cell>
          <cell r="AG495">
            <v>0</v>
          </cell>
          <cell r="AH495">
            <v>281284</v>
          </cell>
          <cell r="AI495">
            <v>0</v>
          </cell>
          <cell r="AJ495">
            <v>-8261.7199999999993</v>
          </cell>
          <cell r="AK495">
            <v>0</v>
          </cell>
          <cell r="AL495">
            <v>-5</v>
          </cell>
          <cell r="AM495">
            <v>0</v>
          </cell>
          <cell r="AN495">
            <v>-413.08600000000001</v>
          </cell>
          <cell r="AO495">
            <v>0</v>
          </cell>
          <cell r="AP495">
            <v>1208918.0430000001</v>
          </cell>
        </row>
        <row r="496">
          <cell r="A496" t="str">
            <v xml:space="preserve">345.00 0605         </v>
          </cell>
          <cell r="B496">
            <v>605</v>
          </cell>
          <cell r="C496" t="str">
            <v>ProdTrans</v>
          </cell>
          <cell r="D496" t="str">
            <v xml:space="preserve">345.00 0605         </v>
          </cell>
          <cell r="E496">
            <v>345</v>
          </cell>
          <cell r="F496" t="str">
            <v>Accessory Electric Equipment</v>
          </cell>
          <cell r="G496">
            <v>0</v>
          </cell>
          <cell r="H496">
            <v>14747043.32</v>
          </cell>
          <cell r="I496">
            <v>0</v>
          </cell>
          <cell r="J496">
            <v>-5495.39</v>
          </cell>
          <cell r="K496">
            <v>0</v>
          </cell>
          <cell r="L496">
            <v>14741547.93</v>
          </cell>
          <cell r="M496">
            <v>0</v>
          </cell>
          <cell r="N496">
            <v>-6274.32</v>
          </cell>
          <cell r="O496">
            <v>0</v>
          </cell>
          <cell r="P496">
            <v>14735273.609999999</v>
          </cell>
          <cell r="Q496">
            <v>0</v>
          </cell>
          <cell r="R496">
            <v>1402520</v>
          </cell>
          <cell r="S496">
            <v>0</v>
          </cell>
          <cell r="T496">
            <v>4.05</v>
          </cell>
          <cell r="U496">
            <v>0</v>
          </cell>
          <cell r="V496">
            <v>597144</v>
          </cell>
          <cell r="W496">
            <v>0</v>
          </cell>
          <cell r="X496">
            <v>-5495.39</v>
          </cell>
          <cell r="Y496">
            <v>0</v>
          </cell>
          <cell r="Z496">
            <v>-2</v>
          </cell>
          <cell r="AA496">
            <v>0</v>
          </cell>
          <cell r="AB496">
            <v>-109.90780000000001</v>
          </cell>
          <cell r="AC496">
            <v>0</v>
          </cell>
          <cell r="AD496">
            <v>1994058.7022000002</v>
          </cell>
          <cell r="AE496">
            <v>0</v>
          </cell>
          <cell r="AF496">
            <v>4.05</v>
          </cell>
          <cell r="AG496">
            <v>0</v>
          </cell>
          <cell r="AH496">
            <v>596906</v>
          </cell>
          <cell r="AI496">
            <v>0</v>
          </cell>
          <cell r="AJ496">
            <v>-6274.32</v>
          </cell>
          <cell r="AK496">
            <v>0</v>
          </cell>
          <cell r="AL496">
            <v>-2</v>
          </cell>
          <cell r="AM496">
            <v>0</v>
          </cell>
          <cell r="AN496">
            <v>-125.48639999999999</v>
          </cell>
          <cell r="AO496">
            <v>0</v>
          </cell>
          <cell r="AP496">
            <v>2584564.8958000005</v>
          </cell>
        </row>
        <row r="497">
          <cell r="A497" t="str">
            <v xml:space="preserve">346.00 0605         </v>
          </cell>
          <cell r="B497">
            <v>605</v>
          </cell>
          <cell r="C497" t="str">
            <v>ProdTrans</v>
          </cell>
          <cell r="D497" t="str">
            <v xml:space="preserve">346.00 0605         </v>
          </cell>
          <cell r="E497">
            <v>346</v>
          </cell>
          <cell r="F497" t="str">
            <v>Miscellaneous Power Plant Equipment</v>
          </cell>
          <cell r="G497">
            <v>0</v>
          </cell>
          <cell r="H497">
            <v>113708.5</v>
          </cell>
          <cell r="I497">
            <v>0</v>
          </cell>
          <cell r="J497">
            <v>-42.48</v>
          </cell>
          <cell r="K497">
            <v>0</v>
          </cell>
          <cell r="L497">
            <v>113666.02</v>
          </cell>
          <cell r="M497">
            <v>0</v>
          </cell>
          <cell r="N497">
            <v>-48.5</v>
          </cell>
          <cell r="O497">
            <v>0</v>
          </cell>
          <cell r="P497">
            <v>113617.52</v>
          </cell>
          <cell r="Q497">
            <v>0</v>
          </cell>
          <cell r="R497">
            <v>10800</v>
          </cell>
          <cell r="S497">
            <v>0</v>
          </cell>
          <cell r="T497">
            <v>4.05</v>
          </cell>
          <cell r="U497">
            <v>0</v>
          </cell>
          <cell r="V497">
            <v>4604</v>
          </cell>
          <cell r="W497">
            <v>0</v>
          </cell>
          <cell r="X497">
            <v>-42.48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15361.52</v>
          </cell>
          <cell r="AE497">
            <v>0</v>
          </cell>
          <cell r="AF497">
            <v>4.05</v>
          </cell>
          <cell r="AG497">
            <v>0</v>
          </cell>
          <cell r="AH497">
            <v>4602</v>
          </cell>
          <cell r="AI497">
            <v>0</v>
          </cell>
          <cell r="AJ497">
            <v>-48.5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19915.02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 t="str">
            <v>TOTAL HIGH PLAINS / MCFADDEN - WIND</v>
          </cell>
          <cell r="G498">
            <v>0</v>
          </cell>
          <cell r="H498">
            <v>274998536.44</v>
          </cell>
          <cell r="I498">
            <v>0</v>
          </cell>
          <cell r="J498">
            <v>-315780.68</v>
          </cell>
          <cell r="K498">
            <v>0</v>
          </cell>
          <cell r="L498">
            <v>274682755.75999999</v>
          </cell>
          <cell r="M498">
            <v>0</v>
          </cell>
          <cell r="N498">
            <v>-337205.87</v>
          </cell>
          <cell r="O498">
            <v>0</v>
          </cell>
          <cell r="P498">
            <v>274345549.88999999</v>
          </cell>
          <cell r="Q498">
            <v>0</v>
          </cell>
          <cell r="R498">
            <v>26145197</v>
          </cell>
          <cell r="S498">
            <v>0</v>
          </cell>
          <cell r="T498">
            <v>0</v>
          </cell>
          <cell r="U498">
            <v>0</v>
          </cell>
          <cell r="V498">
            <v>11131046</v>
          </cell>
          <cell r="W498">
            <v>0</v>
          </cell>
          <cell r="X498">
            <v>-315780.68</v>
          </cell>
          <cell r="Y498">
            <v>0</v>
          </cell>
          <cell r="Z498">
            <v>0</v>
          </cell>
          <cell r="AA498">
            <v>0</v>
          </cell>
          <cell r="AB498">
            <v>-15622.048300000004</v>
          </cell>
          <cell r="AC498">
            <v>0</v>
          </cell>
          <cell r="AD498">
            <v>36944840.27170001</v>
          </cell>
          <cell r="AE498">
            <v>0</v>
          </cell>
          <cell r="AF498">
            <v>0</v>
          </cell>
          <cell r="AG498">
            <v>0</v>
          </cell>
          <cell r="AH498">
            <v>11117823</v>
          </cell>
          <cell r="AI498">
            <v>0</v>
          </cell>
          <cell r="AJ498">
            <v>-337205.87</v>
          </cell>
          <cell r="AK498">
            <v>0</v>
          </cell>
          <cell r="AL498">
            <v>0</v>
          </cell>
          <cell r="AM498">
            <v>0</v>
          </cell>
          <cell r="AN498">
            <v>-16669.638900000002</v>
          </cell>
          <cell r="AO498">
            <v>0</v>
          </cell>
          <cell r="AP498">
            <v>47708787.762799993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0</v>
          </cell>
          <cell r="AO499">
            <v>0</v>
          </cell>
          <cell r="AP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 t="str">
            <v>LEANING JUMPER - WIND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0</v>
          </cell>
          <cell r="AO500">
            <v>0</v>
          </cell>
          <cell r="AP500">
            <v>0</v>
          </cell>
        </row>
        <row r="501">
          <cell r="A501" t="str">
            <v xml:space="preserve">341.00 0606         </v>
          </cell>
          <cell r="B501">
            <v>606</v>
          </cell>
          <cell r="C501" t="str">
            <v>ProdTrans</v>
          </cell>
          <cell r="D501" t="str">
            <v xml:space="preserve">341.00 0606         </v>
          </cell>
          <cell r="E501">
            <v>341</v>
          </cell>
          <cell r="F501" t="str">
            <v>Structures and Improvements</v>
          </cell>
          <cell r="G501">
            <v>0</v>
          </cell>
          <cell r="H501">
            <v>4944194.3099999996</v>
          </cell>
          <cell r="I501">
            <v>0</v>
          </cell>
          <cell r="J501">
            <v>-20750.080000000002</v>
          </cell>
          <cell r="K501">
            <v>0</v>
          </cell>
          <cell r="L501">
            <v>4923444.2299999995</v>
          </cell>
          <cell r="M501">
            <v>0</v>
          </cell>
          <cell r="N501">
            <v>-21116.01</v>
          </cell>
          <cell r="O501">
            <v>0</v>
          </cell>
          <cell r="P501">
            <v>4902328.22</v>
          </cell>
          <cell r="Q501">
            <v>0</v>
          </cell>
          <cell r="R501">
            <v>995607</v>
          </cell>
          <cell r="S501">
            <v>0</v>
          </cell>
          <cell r="T501">
            <v>3.96</v>
          </cell>
          <cell r="U501">
            <v>0</v>
          </cell>
          <cell r="V501">
            <v>195379</v>
          </cell>
          <cell r="W501">
            <v>0</v>
          </cell>
          <cell r="X501">
            <v>-20750.080000000002</v>
          </cell>
          <cell r="Y501">
            <v>0</v>
          </cell>
          <cell r="Z501">
            <v>-5</v>
          </cell>
          <cell r="AA501">
            <v>0</v>
          </cell>
          <cell r="AB501">
            <v>-1037.5040000000001</v>
          </cell>
          <cell r="AC501">
            <v>0</v>
          </cell>
          <cell r="AD501">
            <v>1169198.416</v>
          </cell>
          <cell r="AE501">
            <v>0</v>
          </cell>
          <cell r="AF501">
            <v>3.96</v>
          </cell>
          <cell r="AG501">
            <v>0</v>
          </cell>
          <cell r="AH501">
            <v>194550</v>
          </cell>
          <cell r="AI501">
            <v>0</v>
          </cell>
          <cell r="AJ501">
            <v>-21116.01</v>
          </cell>
          <cell r="AK501">
            <v>0</v>
          </cell>
          <cell r="AL501">
            <v>-5</v>
          </cell>
          <cell r="AM501">
            <v>0</v>
          </cell>
          <cell r="AN501">
            <v>-1055.8004999999998</v>
          </cell>
          <cell r="AO501">
            <v>0</v>
          </cell>
          <cell r="AP501">
            <v>1341576.6055000001</v>
          </cell>
        </row>
        <row r="502">
          <cell r="A502" t="str">
            <v xml:space="preserve">343.00 0606         </v>
          </cell>
          <cell r="B502">
            <v>606</v>
          </cell>
          <cell r="C502" t="str">
            <v>ProdTrans</v>
          </cell>
          <cell r="D502" t="str">
            <v xml:space="preserve">343.00 0606         </v>
          </cell>
          <cell r="E502">
            <v>343</v>
          </cell>
          <cell r="F502" t="str">
            <v>Prime Movers</v>
          </cell>
          <cell r="G502">
            <v>0</v>
          </cell>
          <cell r="H502">
            <v>155200731.50999999</v>
          </cell>
          <cell r="I502">
            <v>0</v>
          </cell>
          <cell r="J502">
            <v>-210509.58000000002</v>
          </cell>
          <cell r="K502">
            <v>0</v>
          </cell>
          <cell r="L502">
            <v>154990221.92999998</v>
          </cell>
          <cell r="M502">
            <v>0</v>
          </cell>
          <cell r="N502">
            <v>-225353.88</v>
          </cell>
          <cell r="O502">
            <v>0</v>
          </cell>
          <cell r="P502">
            <v>154764868.04999998</v>
          </cell>
          <cell r="Q502">
            <v>0</v>
          </cell>
          <cell r="R502">
            <v>32084829</v>
          </cell>
          <cell r="S502">
            <v>0</v>
          </cell>
          <cell r="T502">
            <v>4.08</v>
          </cell>
          <cell r="U502">
            <v>0</v>
          </cell>
          <cell r="V502">
            <v>6327895</v>
          </cell>
          <cell r="W502">
            <v>0</v>
          </cell>
          <cell r="X502">
            <v>-210509.58000000002</v>
          </cell>
          <cell r="Y502">
            <v>0</v>
          </cell>
          <cell r="Z502">
            <v>-5</v>
          </cell>
          <cell r="AA502">
            <v>0</v>
          </cell>
          <cell r="AB502">
            <v>-10525.479000000001</v>
          </cell>
          <cell r="AC502">
            <v>0</v>
          </cell>
          <cell r="AD502">
            <v>38191688.941</v>
          </cell>
          <cell r="AE502">
            <v>0</v>
          </cell>
          <cell r="AF502">
            <v>4.08</v>
          </cell>
          <cell r="AG502">
            <v>0</v>
          </cell>
          <cell r="AH502">
            <v>6319004</v>
          </cell>
          <cell r="AI502">
            <v>0</v>
          </cell>
          <cell r="AJ502">
            <v>-225353.88</v>
          </cell>
          <cell r="AK502">
            <v>0</v>
          </cell>
          <cell r="AL502">
            <v>-5</v>
          </cell>
          <cell r="AM502">
            <v>0</v>
          </cell>
          <cell r="AN502">
            <v>-11267.694</v>
          </cell>
          <cell r="AO502">
            <v>0</v>
          </cell>
          <cell r="AP502">
            <v>44274071.366999999</v>
          </cell>
        </row>
        <row r="503">
          <cell r="A503" t="str">
            <v xml:space="preserve">344.00 0606         </v>
          </cell>
          <cell r="B503">
            <v>606</v>
          </cell>
          <cell r="C503" t="str">
            <v>ProdTrans</v>
          </cell>
          <cell r="D503" t="str">
            <v xml:space="preserve">344.00 0606         </v>
          </cell>
          <cell r="E503">
            <v>344</v>
          </cell>
          <cell r="F503" t="str">
            <v>Generators</v>
          </cell>
          <cell r="G503">
            <v>0</v>
          </cell>
          <cell r="H503">
            <v>5450980.0700000003</v>
          </cell>
          <cell r="I503">
            <v>0</v>
          </cell>
          <cell r="J503">
            <v>-7319.99</v>
          </cell>
          <cell r="K503">
            <v>0</v>
          </cell>
          <cell r="L503">
            <v>5443660.0800000001</v>
          </cell>
          <cell r="M503">
            <v>0</v>
          </cell>
          <cell r="N503">
            <v>-7836.6</v>
          </cell>
          <cell r="O503">
            <v>0</v>
          </cell>
          <cell r="P503">
            <v>5435823.4800000004</v>
          </cell>
          <cell r="Q503">
            <v>0</v>
          </cell>
          <cell r="R503">
            <v>1096696</v>
          </cell>
          <cell r="S503">
            <v>0</v>
          </cell>
          <cell r="T503">
            <v>3.96</v>
          </cell>
          <cell r="U503">
            <v>0</v>
          </cell>
          <cell r="V503">
            <v>215714</v>
          </cell>
          <cell r="W503">
            <v>0</v>
          </cell>
          <cell r="X503">
            <v>-7319.99</v>
          </cell>
          <cell r="Y503">
            <v>0</v>
          </cell>
          <cell r="Z503">
            <v>-5</v>
          </cell>
          <cell r="AA503">
            <v>0</v>
          </cell>
          <cell r="AB503">
            <v>-365.99949999999995</v>
          </cell>
          <cell r="AC503">
            <v>0</v>
          </cell>
          <cell r="AD503">
            <v>1304724.0105000001</v>
          </cell>
          <cell r="AE503">
            <v>0</v>
          </cell>
          <cell r="AF503">
            <v>3.96</v>
          </cell>
          <cell r="AG503">
            <v>0</v>
          </cell>
          <cell r="AH503">
            <v>215414</v>
          </cell>
          <cell r="AI503">
            <v>0</v>
          </cell>
          <cell r="AJ503">
            <v>-7836.6</v>
          </cell>
          <cell r="AK503">
            <v>0</v>
          </cell>
          <cell r="AL503">
            <v>-5</v>
          </cell>
          <cell r="AM503">
            <v>0</v>
          </cell>
          <cell r="AN503">
            <v>-391.83</v>
          </cell>
          <cell r="AO503">
            <v>0</v>
          </cell>
          <cell r="AP503">
            <v>1511909.5804999999</v>
          </cell>
        </row>
        <row r="504">
          <cell r="A504" t="str">
            <v xml:space="preserve">345.00 0606         </v>
          </cell>
          <cell r="B504">
            <v>606</v>
          </cell>
          <cell r="C504" t="str">
            <v>ProdTrans</v>
          </cell>
          <cell r="D504" t="str">
            <v xml:space="preserve">345.00 0606         </v>
          </cell>
          <cell r="E504">
            <v>345</v>
          </cell>
          <cell r="F504" t="str">
            <v>Accessory Electric Equipment</v>
          </cell>
          <cell r="G504">
            <v>0</v>
          </cell>
          <cell r="H504">
            <v>9073183.2899999991</v>
          </cell>
          <cell r="I504">
            <v>0</v>
          </cell>
          <cell r="J504">
            <v>-4849.1499999999996</v>
          </cell>
          <cell r="K504">
            <v>0</v>
          </cell>
          <cell r="L504">
            <v>9068334.1399999987</v>
          </cell>
          <cell r="M504">
            <v>0</v>
          </cell>
          <cell r="N504">
            <v>-5486.54</v>
          </cell>
          <cell r="O504">
            <v>0</v>
          </cell>
          <cell r="P504">
            <v>9062847.5999999996</v>
          </cell>
          <cell r="Q504">
            <v>0</v>
          </cell>
          <cell r="R504">
            <v>1837461</v>
          </cell>
          <cell r="S504">
            <v>0</v>
          </cell>
          <cell r="T504">
            <v>3.96</v>
          </cell>
          <cell r="U504">
            <v>0</v>
          </cell>
          <cell r="V504">
            <v>359202</v>
          </cell>
          <cell r="W504">
            <v>0</v>
          </cell>
          <cell r="X504">
            <v>-4849.1499999999996</v>
          </cell>
          <cell r="Y504">
            <v>0</v>
          </cell>
          <cell r="Z504">
            <v>-2</v>
          </cell>
          <cell r="AA504">
            <v>0</v>
          </cell>
          <cell r="AB504">
            <v>-96.98299999999999</v>
          </cell>
          <cell r="AC504">
            <v>0</v>
          </cell>
          <cell r="AD504">
            <v>2191716.8670000001</v>
          </cell>
          <cell r="AE504">
            <v>0</v>
          </cell>
          <cell r="AF504">
            <v>3.96</v>
          </cell>
          <cell r="AG504">
            <v>0</v>
          </cell>
          <cell r="AH504">
            <v>358997</v>
          </cell>
          <cell r="AI504">
            <v>0</v>
          </cell>
          <cell r="AJ504">
            <v>-5486.54</v>
          </cell>
          <cell r="AK504">
            <v>0</v>
          </cell>
          <cell r="AL504">
            <v>-2</v>
          </cell>
          <cell r="AM504">
            <v>0</v>
          </cell>
          <cell r="AN504">
            <v>-109.7308</v>
          </cell>
          <cell r="AO504">
            <v>0</v>
          </cell>
          <cell r="AP504">
            <v>2545117.5962</v>
          </cell>
        </row>
        <row r="505">
          <cell r="A505" t="str">
            <v xml:space="preserve">346.00 0606         </v>
          </cell>
          <cell r="B505">
            <v>606</v>
          </cell>
          <cell r="C505" t="str">
            <v>ProdTrans</v>
          </cell>
          <cell r="D505" t="str">
            <v xml:space="preserve">346.00 0606         </v>
          </cell>
          <cell r="E505">
            <v>346</v>
          </cell>
          <cell r="F505" t="str">
            <v>Miscellaneous Power Plant Equipment</v>
          </cell>
          <cell r="G505">
            <v>0</v>
          </cell>
          <cell r="H505">
            <v>81035.73</v>
          </cell>
          <cell r="I505">
            <v>0</v>
          </cell>
          <cell r="J505">
            <v>-44.34</v>
          </cell>
          <cell r="K505">
            <v>0</v>
          </cell>
          <cell r="L505">
            <v>80991.39</v>
          </cell>
          <cell r="M505">
            <v>0</v>
          </cell>
          <cell r="N505">
            <v>-50.14</v>
          </cell>
          <cell r="O505">
            <v>0</v>
          </cell>
          <cell r="P505">
            <v>80941.25</v>
          </cell>
          <cell r="Q505">
            <v>0</v>
          </cell>
          <cell r="R505">
            <v>17052</v>
          </cell>
          <cell r="S505">
            <v>0</v>
          </cell>
          <cell r="T505">
            <v>3.96</v>
          </cell>
          <cell r="U505">
            <v>0</v>
          </cell>
          <cell r="V505">
            <v>3208</v>
          </cell>
          <cell r="W505">
            <v>0</v>
          </cell>
          <cell r="X505">
            <v>-44.34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20215.66</v>
          </cell>
          <cell r="AE505">
            <v>0</v>
          </cell>
          <cell r="AF505">
            <v>3.96</v>
          </cell>
          <cell r="AG505">
            <v>0</v>
          </cell>
          <cell r="AH505">
            <v>3206</v>
          </cell>
          <cell r="AI505">
            <v>0</v>
          </cell>
          <cell r="AJ505">
            <v>-50.14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23371.52</v>
          </cell>
        </row>
        <row r="506">
          <cell r="A506">
            <v>0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 t="str">
            <v>TOTAL LEANING JUMPER - WIND</v>
          </cell>
          <cell r="G506">
            <v>0</v>
          </cell>
          <cell r="H506">
            <v>174750124.90999997</v>
          </cell>
          <cell r="I506">
            <v>0</v>
          </cell>
          <cell r="J506">
            <v>-243473.14</v>
          </cell>
          <cell r="K506">
            <v>0</v>
          </cell>
          <cell r="L506">
            <v>174506651.76999995</v>
          </cell>
          <cell r="M506">
            <v>0</v>
          </cell>
          <cell r="N506">
            <v>-259843.17000000004</v>
          </cell>
          <cell r="O506">
            <v>0</v>
          </cell>
          <cell r="P506">
            <v>174246808.59999996</v>
          </cell>
          <cell r="Q506">
            <v>0</v>
          </cell>
          <cell r="R506">
            <v>36031645</v>
          </cell>
          <cell r="S506">
            <v>0</v>
          </cell>
          <cell r="T506">
            <v>0</v>
          </cell>
          <cell r="U506">
            <v>0</v>
          </cell>
          <cell r="V506">
            <v>7101398</v>
          </cell>
          <cell r="W506">
            <v>0</v>
          </cell>
          <cell r="X506">
            <v>-243473.14</v>
          </cell>
          <cell r="Y506">
            <v>0</v>
          </cell>
          <cell r="Z506">
            <v>0</v>
          </cell>
          <cell r="AA506">
            <v>0</v>
          </cell>
          <cell r="AB506">
            <v>-12025.965500000002</v>
          </cell>
          <cell r="AC506">
            <v>0</v>
          </cell>
          <cell r="AD506">
            <v>42877543.894499995</v>
          </cell>
          <cell r="AE506">
            <v>0</v>
          </cell>
          <cell r="AF506">
            <v>0</v>
          </cell>
          <cell r="AG506">
            <v>0</v>
          </cell>
          <cell r="AH506">
            <v>7091171</v>
          </cell>
          <cell r="AI506">
            <v>0</v>
          </cell>
          <cell r="AJ506">
            <v>-259843.17000000004</v>
          </cell>
          <cell r="AK506">
            <v>0</v>
          </cell>
          <cell r="AL506">
            <v>0</v>
          </cell>
          <cell r="AM506">
            <v>0</v>
          </cell>
          <cell r="AN506">
            <v>-12825.055299999998</v>
          </cell>
          <cell r="AO506">
            <v>0</v>
          </cell>
          <cell r="AP506">
            <v>49696046.669199996</v>
          </cell>
        </row>
        <row r="507">
          <cell r="A507">
            <v>0</v>
          </cell>
          <cell r="B507">
            <v>0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  <cell r="F508" t="str">
            <v>MARENGO - WIND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</row>
        <row r="509">
          <cell r="A509" t="str">
            <v xml:space="preserve">341.00 0607         </v>
          </cell>
          <cell r="B509">
            <v>607</v>
          </cell>
          <cell r="C509" t="str">
            <v>ProdTrans</v>
          </cell>
          <cell r="D509" t="str">
            <v xml:space="preserve">341.00 0607         </v>
          </cell>
          <cell r="E509">
            <v>341</v>
          </cell>
          <cell r="F509" t="str">
            <v>Structures and Improvements</v>
          </cell>
          <cell r="G509">
            <v>0</v>
          </cell>
          <cell r="H509">
            <v>10204779.66</v>
          </cell>
          <cell r="I509">
            <v>0</v>
          </cell>
          <cell r="J509">
            <v>-41509.86</v>
          </cell>
          <cell r="K509">
            <v>0</v>
          </cell>
          <cell r="L509">
            <v>10163269.800000001</v>
          </cell>
          <cell r="M509">
            <v>0</v>
          </cell>
          <cell r="N509">
            <v>-42274.65</v>
          </cell>
          <cell r="O509">
            <v>0</v>
          </cell>
          <cell r="P509">
            <v>10120995.15</v>
          </cell>
          <cell r="Q509">
            <v>0</v>
          </cell>
          <cell r="R509">
            <v>1552881</v>
          </cell>
          <cell r="S509">
            <v>0</v>
          </cell>
          <cell r="T509">
            <v>4.05</v>
          </cell>
          <cell r="U509">
            <v>0</v>
          </cell>
          <cell r="V509">
            <v>412453</v>
          </cell>
          <cell r="W509">
            <v>0</v>
          </cell>
          <cell r="X509">
            <v>-41509.86</v>
          </cell>
          <cell r="Y509">
            <v>0</v>
          </cell>
          <cell r="Z509">
            <v>-5</v>
          </cell>
          <cell r="AA509">
            <v>0</v>
          </cell>
          <cell r="AB509">
            <v>-2075.4929999999999</v>
          </cell>
          <cell r="AC509">
            <v>0</v>
          </cell>
          <cell r="AD509">
            <v>1921748.6469999999</v>
          </cell>
          <cell r="AE509">
            <v>0</v>
          </cell>
          <cell r="AF509">
            <v>4.05</v>
          </cell>
          <cell r="AG509">
            <v>0</v>
          </cell>
          <cell r="AH509">
            <v>410756</v>
          </cell>
          <cell r="AI509">
            <v>0</v>
          </cell>
          <cell r="AJ509">
            <v>-42274.65</v>
          </cell>
          <cell r="AK509">
            <v>0</v>
          </cell>
          <cell r="AL509">
            <v>-5</v>
          </cell>
          <cell r="AM509">
            <v>0</v>
          </cell>
          <cell r="AN509">
            <v>-2113.7325000000001</v>
          </cell>
          <cell r="AO509">
            <v>0</v>
          </cell>
          <cell r="AP509">
            <v>2288116.2645</v>
          </cell>
        </row>
        <row r="510">
          <cell r="A510" t="str">
            <v xml:space="preserve">343.00 0607         </v>
          </cell>
          <cell r="B510">
            <v>607</v>
          </cell>
          <cell r="C510" t="str">
            <v>ProdTrans</v>
          </cell>
          <cell r="D510" t="str">
            <v xml:space="preserve">343.00 0607         </v>
          </cell>
          <cell r="E510">
            <v>343</v>
          </cell>
          <cell r="F510" t="str">
            <v>Prime Movers</v>
          </cell>
          <cell r="G510">
            <v>0</v>
          </cell>
          <cell r="H510">
            <v>325732057.39999998</v>
          </cell>
          <cell r="I510">
            <v>0</v>
          </cell>
          <cell r="J510">
            <v>-404508.22</v>
          </cell>
          <cell r="K510">
            <v>0</v>
          </cell>
          <cell r="L510">
            <v>325327549.17999995</v>
          </cell>
          <cell r="M510">
            <v>0</v>
          </cell>
          <cell r="N510">
            <v>-432598.80000000005</v>
          </cell>
          <cell r="O510">
            <v>0</v>
          </cell>
          <cell r="P510">
            <v>324894950.37999994</v>
          </cell>
          <cell r="Q510">
            <v>0</v>
          </cell>
          <cell r="R510">
            <v>52036563</v>
          </cell>
          <cell r="S510">
            <v>0</v>
          </cell>
          <cell r="T510">
            <v>4.05</v>
          </cell>
          <cell r="U510">
            <v>0</v>
          </cell>
          <cell r="V510">
            <v>13183957</v>
          </cell>
          <cell r="W510">
            <v>0</v>
          </cell>
          <cell r="X510">
            <v>-404508.22</v>
          </cell>
          <cell r="Y510">
            <v>0</v>
          </cell>
          <cell r="Z510">
            <v>-5</v>
          </cell>
          <cell r="AA510">
            <v>0</v>
          </cell>
          <cell r="AB510">
            <v>-20225.411</v>
          </cell>
          <cell r="AC510">
            <v>0</v>
          </cell>
          <cell r="AD510">
            <v>64795786.369000003</v>
          </cell>
          <cell r="AE510">
            <v>0</v>
          </cell>
          <cell r="AF510">
            <v>4.05</v>
          </cell>
          <cell r="AG510">
            <v>0</v>
          </cell>
          <cell r="AH510">
            <v>13167006</v>
          </cell>
          <cell r="AI510">
            <v>0</v>
          </cell>
          <cell r="AJ510">
            <v>-432598.80000000005</v>
          </cell>
          <cell r="AK510">
            <v>0</v>
          </cell>
          <cell r="AL510">
            <v>-5</v>
          </cell>
          <cell r="AM510">
            <v>0</v>
          </cell>
          <cell r="AN510">
            <v>-21629.94</v>
          </cell>
          <cell r="AO510">
            <v>0</v>
          </cell>
          <cell r="AP510">
            <v>77508563.629000008</v>
          </cell>
        </row>
        <row r="511">
          <cell r="A511" t="str">
            <v xml:space="preserve">344.00 0607         </v>
          </cell>
          <cell r="B511">
            <v>607</v>
          </cell>
          <cell r="C511" t="str">
            <v>ProdTrans</v>
          </cell>
          <cell r="D511" t="str">
            <v xml:space="preserve">344.00 0607         </v>
          </cell>
          <cell r="E511">
            <v>344</v>
          </cell>
          <cell r="F511" t="str">
            <v>Generators</v>
          </cell>
          <cell r="G511">
            <v>0</v>
          </cell>
          <cell r="H511">
            <v>9356542.0199999996</v>
          </cell>
          <cell r="I511">
            <v>0</v>
          </cell>
          <cell r="J511">
            <v>-11594.27</v>
          </cell>
          <cell r="K511">
            <v>0</v>
          </cell>
          <cell r="L511">
            <v>9344947.75</v>
          </cell>
          <cell r="M511">
            <v>0</v>
          </cell>
          <cell r="N511">
            <v>-12399.68</v>
          </cell>
          <cell r="O511">
            <v>0</v>
          </cell>
          <cell r="P511">
            <v>9332548.0700000003</v>
          </cell>
          <cell r="Q511">
            <v>0</v>
          </cell>
          <cell r="R511">
            <v>1481456</v>
          </cell>
          <cell r="S511">
            <v>0</v>
          </cell>
          <cell r="T511">
            <v>4.05</v>
          </cell>
          <cell r="U511">
            <v>0</v>
          </cell>
          <cell r="V511">
            <v>378705</v>
          </cell>
          <cell r="W511">
            <v>0</v>
          </cell>
          <cell r="X511">
            <v>-11594.27</v>
          </cell>
          <cell r="Y511">
            <v>0</v>
          </cell>
          <cell r="Z511">
            <v>-5</v>
          </cell>
          <cell r="AA511">
            <v>0</v>
          </cell>
          <cell r="AB511">
            <v>-579.71350000000007</v>
          </cell>
          <cell r="AC511">
            <v>0</v>
          </cell>
          <cell r="AD511">
            <v>1847987.0164999999</v>
          </cell>
          <cell r="AE511">
            <v>0</v>
          </cell>
          <cell r="AF511">
            <v>4.05</v>
          </cell>
          <cell r="AG511">
            <v>0</v>
          </cell>
          <cell r="AH511">
            <v>378219</v>
          </cell>
          <cell r="AI511">
            <v>0</v>
          </cell>
          <cell r="AJ511">
            <v>-12399.68</v>
          </cell>
          <cell r="AK511">
            <v>0</v>
          </cell>
          <cell r="AL511">
            <v>-5</v>
          </cell>
          <cell r="AM511">
            <v>0</v>
          </cell>
          <cell r="AN511">
            <v>-619.98400000000004</v>
          </cell>
          <cell r="AO511">
            <v>0</v>
          </cell>
          <cell r="AP511">
            <v>2213186.3524999996</v>
          </cell>
        </row>
        <row r="512">
          <cell r="A512" t="str">
            <v xml:space="preserve">345.00 0607         </v>
          </cell>
          <cell r="B512">
            <v>607</v>
          </cell>
          <cell r="C512" t="str">
            <v>ProdTrans</v>
          </cell>
          <cell r="D512" t="str">
            <v xml:space="preserve">345.00 0607         </v>
          </cell>
          <cell r="E512">
            <v>345</v>
          </cell>
          <cell r="F512" t="str">
            <v>Accessory Electric Equipment</v>
          </cell>
          <cell r="G512">
            <v>0</v>
          </cell>
          <cell r="H512">
            <v>19708441.550000001</v>
          </cell>
          <cell r="I512">
            <v>0</v>
          </cell>
          <cell r="J512">
            <v>-9074.5</v>
          </cell>
          <cell r="K512">
            <v>0</v>
          </cell>
          <cell r="L512">
            <v>19699367.050000001</v>
          </cell>
          <cell r="M512">
            <v>0</v>
          </cell>
          <cell r="N512">
            <v>-10283.15</v>
          </cell>
          <cell r="O512">
            <v>0</v>
          </cell>
          <cell r="P512">
            <v>19689083.900000002</v>
          </cell>
          <cell r="Q512">
            <v>0</v>
          </cell>
          <cell r="R512">
            <v>3127550</v>
          </cell>
          <cell r="S512">
            <v>0</v>
          </cell>
          <cell r="T512">
            <v>4.05</v>
          </cell>
          <cell r="U512">
            <v>0</v>
          </cell>
          <cell r="V512">
            <v>798008</v>
          </cell>
          <cell r="W512">
            <v>0</v>
          </cell>
          <cell r="X512">
            <v>-9074.5</v>
          </cell>
          <cell r="Y512">
            <v>0</v>
          </cell>
          <cell r="Z512">
            <v>-2</v>
          </cell>
          <cell r="AA512">
            <v>0</v>
          </cell>
          <cell r="AB512">
            <v>-181.49</v>
          </cell>
          <cell r="AC512">
            <v>0</v>
          </cell>
          <cell r="AD512">
            <v>3916302.01</v>
          </cell>
          <cell r="AE512">
            <v>0</v>
          </cell>
          <cell r="AF512">
            <v>4.05</v>
          </cell>
          <cell r="AG512">
            <v>0</v>
          </cell>
          <cell r="AH512">
            <v>797616</v>
          </cell>
          <cell r="AI512">
            <v>0</v>
          </cell>
          <cell r="AJ512">
            <v>-10283.15</v>
          </cell>
          <cell r="AK512">
            <v>0</v>
          </cell>
          <cell r="AL512">
            <v>-2</v>
          </cell>
          <cell r="AM512">
            <v>0</v>
          </cell>
          <cell r="AN512">
            <v>-205.66299999999998</v>
          </cell>
          <cell r="AO512">
            <v>0</v>
          </cell>
          <cell r="AP512">
            <v>4703429.1969999997</v>
          </cell>
        </row>
        <row r="513">
          <cell r="A513" t="str">
            <v xml:space="preserve">346.00 0607         </v>
          </cell>
          <cell r="B513">
            <v>607</v>
          </cell>
          <cell r="C513" t="str">
            <v>ProdTrans</v>
          </cell>
          <cell r="D513" t="str">
            <v xml:space="preserve">346.00 0607         </v>
          </cell>
          <cell r="E513">
            <v>346</v>
          </cell>
          <cell r="F513" t="str">
            <v>Miscellaneous Power Plant Equipment</v>
          </cell>
          <cell r="G513">
            <v>0</v>
          </cell>
          <cell r="H513">
            <v>337118.68</v>
          </cell>
          <cell r="I513">
            <v>0</v>
          </cell>
          <cell r="J513">
            <v>-152.88999999999999</v>
          </cell>
          <cell r="K513">
            <v>0</v>
          </cell>
          <cell r="L513">
            <v>336965.79</v>
          </cell>
          <cell r="M513">
            <v>0</v>
          </cell>
          <cell r="N513">
            <v>-173.05</v>
          </cell>
          <cell r="O513">
            <v>0</v>
          </cell>
          <cell r="P513">
            <v>336792.74</v>
          </cell>
          <cell r="Q513">
            <v>0</v>
          </cell>
          <cell r="R513">
            <v>52243</v>
          </cell>
          <cell r="S513">
            <v>0</v>
          </cell>
          <cell r="T513">
            <v>4.05</v>
          </cell>
          <cell r="U513">
            <v>0</v>
          </cell>
          <cell r="V513">
            <v>13650</v>
          </cell>
          <cell r="W513">
            <v>0</v>
          </cell>
          <cell r="X513">
            <v>-152.88999999999999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65740.11</v>
          </cell>
          <cell r="AE513">
            <v>0</v>
          </cell>
          <cell r="AF513">
            <v>4.05</v>
          </cell>
          <cell r="AG513">
            <v>0</v>
          </cell>
          <cell r="AH513">
            <v>13644</v>
          </cell>
          <cell r="AI513">
            <v>0</v>
          </cell>
          <cell r="AJ513">
            <v>-173.05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79211.06</v>
          </cell>
        </row>
        <row r="514">
          <cell r="A514">
            <v>0</v>
          </cell>
          <cell r="B514">
            <v>0</v>
          </cell>
          <cell r="C514">
            <v>0</v>
          </cell>
          <cell r="D514">
            <v>0</v>
          </cell>
          <cell r="E514">
            <v>0</v>
          </cell>
          <cell r="F514" t="str">
            <v>TOTAL MARENGO - WIND</v>
          </cell>
          <cell r="G514">
            <v>0</v>
          </cell>
          <cell r="H514">
            <v>365338939.31</v>
          </cell>
          <cell r="I514">
            <v>0</v>
          </cell>
          <cell r="J514">
            <v>-466839.74</v>
          </cell>
          <cell r="K514">
            <v>0</v>
          </cell>
          <cell r="L514">
            <v>364872099.56999999</v>
          </cell>
          <cell r="M514">
            <v>0</v>
          </cell>
          <cell r="N514">
            <v>-497729.33000000007</v>
          </cell>
          <cell r="O514">
            <v>0</v>
          </cell>
          <cell r="P514">
            <v>364374370.23999989</v>
          </cell>
          <cell r="Q514">
            <v>0</v>
          </cell>
          <cell r="R514">
            <v>58250693</v>
          </cell>
          <cell r="S514">
            <v>0</v>
          </cell>
          <cell r="T514">
            <v>0</v>
          </cell>
          <cell r="U514">
            <v>0</v>
          </cell>
          <cell r="V514">
            <v>14786773</v>
          </cell>
          <cell r="W514">
            <v>0</v>
          </cell>
          <cell r="X514">
            <v>-466839.74</v>
          </cell>
          <cell r="Y514">
            <v>0</v>
          </cell>
          <cell r="Z514">
            <v>0</v>
          </cell>
          <cell r="AA514">
            <v>0</v>
          </cell>
          <cell r="AB514">
            <v>-23062.107500000002</v>
          </cell>
          <cell r="AC514">
            <v>0</v>
          </cell>
          <cell r="AD514">
            <v>72547564.152500004</v>
          </cell>
          <cell r="AE514">
            <v>0</v>
          </cell>
          <cell r="AF514">
            <v>0</v>
          </cell>
          <cell r="AG514">
            <v>0</v>
          </cell>
          <cell r="AH514">
            <v>14767241</v>
          </cell>
          <cell r="AI514">
            <v>0</v>
          </cell>
          <cell r="AJ514">
            <v>-497729.33000000007</v>
          </cell>
          <cell r="AK514">
            <v>0</v>
          </cell>
          <cell r="AL514">
            <v>0</v>
          </cell>
          <cell r="AM514">
            <v>0</v>
          </cell>
          <cell r="AN514">
            <v>-24569.319500000001</v>
          </cell>
          <cell r="AO514">
            <v>0</v>
          </cell>
          <cell r="AP514">
            <v>86792506.503000021</v>
          </cell>
        </row>
        <row r="515">
          <cell r="A515">
            <v>0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 t="str">
            <v>SEVEN MILE HILL - WIND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</row>
        <row r="517">
          <cell r="A517" t="str">
            <v xml:space="preserve">341.00 0608         </v>
          </cell>
          <cell r="B517">
            <v>608</v>
          </cell>
          <cell r="C517" t="str">
            <v>ProdTrans</v>
          </cell>
          <cell r="D517" t="str">
            <v xml:space="preserve">341.00 0608         </v>
          </cell>
          <cell r="E517">
            <v>341</v>
          </cell>
          <cell r="F517" t="str">
            <v>Structures and Improvements</v>
          </cell>
          <cell r="G517">
            <v>0</v>
          </cell>
          <cell r="H517">
            <v>5976710.8899999997</v>
          </cell>
          <cell r="I517">
            <v>0</v>
          </cell>
          <cell r="J517">
            <v>-23936.95</v>
          </cell>
          <cell r="K517">
            <v>0</v>
          </cell>
          <cell r="L517">
            <v>5952773.9399999995</v>
          </cell>
          <cell r="M517">
            <v>0</v>
          </cell>
          <cell r="N517">
            <v>-24348.12</v>
          </cell>
          <cell r="O517">
            <v>0</v>
          </cell>
          <cell r="P517">
            <v>5928425.8199999994</v>
          </cell>
          <cell r="Q517">
            <v>0</v>
          </cell>
          <cell r="R517">
            <v>740042</v>
          </cell>
          <cell r="S517">
            <v>0</v>
          </cell>
          <cell r="T517">
            <v>4.05</v>
          </cell>
          <cell r="U517">
            <v>0</v>
          </cell>
          <cell r="V517">
            <v>241572</v>
          </cell>
          <cell r="W517">
            <v>0</v>
          </cell>
          <cell r="X517">
            <v>-23936.95</v>
          </cell>
          <cell r="Y517">
            <v>0</v>
          </cell>
          <cell r="Z517">
            <v>-5</v>
          </cell>
          <cell r="AA517">
            <v>0</v>
          </cell>
          <cell r="AB517">
            <v>-1196.8475000000001</v>
          </cell>
          <cell r="AC517">
            <v>0</v>
          </cell>
          <cell r="AD517">
            <v>956480.20250000001</v>
          </cell>
          <cell r="AE517">
            <v>0</v>
          </cell>
          <cell r="AF517">
            <v>4.05</v>
          </cell>
          <cell r="AG517">
            <v>0</v>
          </cell>
          <cell r="AH517">
            <v>240594</v>
          </cell>
          <cell r="AI517">
            <v>0</v>
          </cell>
          <cell r="AJ517">
            <v>-24348.12</v>
          </cell>
          <cell r="AK517">
            <v>0</v>
          </cell>
          <cell r="AL517">
            <v>-5</v>
          </cell>
          <cell r="AM517">
            <v>0</v>
          </cell>
          <cell r="AN517">
            <v>-1217.4059999999999</v>
          </cell>
          <cell r="AO517">
            <v>0</v>
          </cell>
          <cell r="AP517">
            <v>1171508.6765000001</v>
          </cell>
        </row>
        <row r="518">
          <cell r="A518" t="str">
            <v xml:space="preserve">343.00 0608         </v>
          </cell>
          <cell r="B518">
            <v>608</v>
          </cell>
          <cell r="C518" t="str">
            <v>ProdTrans</v>
          </cell>
          <cell r="D518" t="str">
            <v xml:space="preserve">343.00 0608         </v>
          </cell>
          <cell r="E518">
            <v>343</v>
          </cell>
          <cell r="F518" t="str">
            <v>Prime Movers</v>
          </cell>
          <cell r="G518">
            <v>0</v>
          </cell>
          <cell r="H518">
            <v>214736151.83000001</v>
          </cell>
          <cell r="I518">
            <v>0</v>
          </cell>
          <cell r="J518">
            <v>-255123.81</v>
          </cell>
          <cell r="K518">
            <v>0</v>
          </cell>
          <cell r="L518">
            <v>214481028.02000001</v>
          </cell>
          <cell r="M518">
            <v>0</v>
          </cell>
          <cell r="N518">
            <v>-272209.52</v>
          </cell>
          <cell r="O518">
            <v>0</v>
          </cell>
          <cell r="P518">
            <v>214208818.5</v>
          </cell>
          <cell r="Q518">
            <v>0</v>
          </cell>
          <cell r="R518">
            <v>28544136</v>
          </cell>
          <cell r="S518">
            <v>0</v>
          </cell>
          <cell r="T518">
            <v>4.05</v>
          </cell>
          <cell r="U518">
            <v>0</v>
          </cell>
          <cell r="V518">
            <v>8691648</v>
          </cell>
          <cell r="W518">
            <v>0</v>
          </cell>
          <cell r="X518">
            <v>-255123.81</v>
          </cell>
          <cell r="Y518">
            <v>0</v>
          </cell>
          <cell r="Z518">
            <v>-5</v>
          </cell>
          <cell r="AA518">
            <v>0</v>
          </cell>
          <cell r="AB518">
            <v>-12756.190500000001</v>
          </cell>
          <cell r="AC518">
            <v>0</v>
          </cell>
          <cell r="AD518">
            <v>36967903.999499999</v>
          </cell>
          <cell r="AE518">
            <v>0</v>
          </cell>
          <cell r="AF518">
            <v>4.05</v>
          </cell>
          <cell r="AG518">
            <v>0</v>
          </cell>
          <cell r="AH518">
            <v>8680969</v>
          </cell>
          <cell r="AI518">
            <v>0</v>
          </cell>
          <cell r="AJ518">
            <v>-272209.52</v>
          </cell>
          <cell r="AK518">
            <v>0</v>
          </cell>
          <cell r="AL518">
            <v>-5</v>
          </cell>
          <cell r="AM518">
            <v>0</v>
          </cell>
          <cell r="AN518">
            <v>-13610.476000000001</v>
          </cell>
          <cell r="AO518">
            <v>0</v>
          </cell>
          <cell r="AP518">
            <v>45363053.003499992</v>
          </cell>
        </row>
        <row r="519">
          <cell r="A519" t="str">
            <v xml:space="preserve">344.00 0608         </v>
          </cell>
          <cell r="B519">
            <v>608</v>
          </cell>
          <cell r="C519" t="str">
            <v>ProdTrans</v>
          </cell>
          <cell r="D519" t="str">
            <v xml:space="preserve">344.00 0608         </v>
          </cell>
          <cell r="E519">
            <v>344</v>
          </cell>
          <cell r="F519" t="str">
            <v>Generators</v>
          </cell>
          <cell r="G519">
            <v>0</v>
          </cell>
          <cell r="H519">
            <v>6597543.9699999997</v>
          </cell>
          <cell r="I519">
            <v>0</v>
          </cell>
          <cell r="J519">
            <v>-7843.39</v>
          </cell>
          <cell r="K519">
            <v>0</v>
          </cell>
          <cell r="L519">
            <v>6589700.5800000001</v>
          </cell>
          <cell r="M519">
            <v>0</v>
          </cell>
          <cell r="N519">
            <v>-8368.58</v>
          </cell>
          <cell r="O519">
            <v>0</v>
          </cell>
          <cell r="P519">
            <v>6581332</v>
          </cell>
          <cell r="Q519">
            <v>0</v>
          </cell>
          <cell r="R519">
            <v>879420</v>
          </cell>
          <cell r="S519">
            <v>0</v>
          </cell>
          <cell r="T519">
            <v>4.05</v>
          </cell>
          <cell r="U519">
            <v>0</v>
          </cell>
          <cell r="V519">
            <v>267042</v>
          </cell>
          <cell r="W519">
            <v>0</v>
          </cell>
          <cell r="X519">
            <v>-7843.39</v>
          </cell>
          <cell r="Y519">
            <v>0</v>
          </cell>
          <cell r="Z519">
            <v>-5</v>
          </cell>
          <cell r="AA519">
            <v>0</v>
          </cell>
          <cell r="AB519">
            <v>-392.16950000000003</v>
          </cell>
          <cell r="AC519">
            <v>0</v>
          </cell>
          <cell r="AD519">
            <v>1138226.4405</v>
          </cell>
          <cell r="AE519">
            <v>0</v>
          </cell>
          <cell r="AF519">
            <v>4.05</v>
          </cell>
          <cell r="AG519">
            <v>0</v>
          </cell>
          <cell r="AH519">
            <v>266713</v>
          </cell>
          <cell r="AI519">
            <v>0</v>
          </cell>
          <cell r="AJ519">
            <v>-8368.58</v>
          </cell>
          <cell r="AK519">
            <v>0</v>
          </cell>
          <cell r="AL519">
            <v>-5</v>
          </cell>
          <cell r="AM519">
            <v>0</v>
          </cell>
          <cell r="AN519">
            <v>-418.42900000000003</v>
          </cell>
          <cell r="AO519">
            <v>0</v>
          </cell>
          <cell r="AP519">
            <v>1396152.4314999999</v>
          </cell>
        </row>
        <row r="520">
          <cell r="A520" t="str">
            <v xml:space="preserve">345.00 0608         </v>
          </cell>
          <cell r="B520">
            <v>608</v>
          </cell>
          <cell r="C520" t="str">
            <v>ProdTrans</v>
          </cell>
          <cell r="D520" t="str">
            <v xml:space="preserve">345.00 0608         </v>
          </cell>
          <cell r="E520">
            <v>345</v>
          </cell>
          <cell r="F520" t="str">
            <v>Accessory Electric Equipment</v>
          </cell>
          <cell r="G520">
            <v>0</v>
          </cell>
          <cell r="H520">
            <v>13215081.41</v>
          </cell>
          <cell r="I520">
            <v>0</v>
          </cell>
          <cell r="J520">
            <v>-5586.49</v>
          </cell>
          <cell r="K520">
            <v>0</v>
          </cell>
          <cell r="L520">
            <v>13209494.92</v>
          </cell>
          <cell r="M520">
            <v>0</v>
          </cell>
          <cell r="N520">
            <v>-6312.27</v>
          </cell>
          <cell r="O520">
            <v>0</v>
          </cell>
          <cell r="P520">
            <v>13203182.65</v>
          </cell>
          <cell r="Q520">
            <v>0</v>
          </cell>
          <cell r="R520">
            <v>1734141</v>
          </cell>
          <cell r="S520">
            <v>0</v>
          </cell>
          <cell r="T520">
            <v>4.05</v>
          </cell>
          <cell r="U520">
            <v>0</v>
          </cell>
          <cell r="V520">
            <v>535098</v>
          </cell>
          <cell r="W520">
            <v>0</v>
          </cell>
          <cell r="X520">
            <v>-5586.49</v>
          </cell>
          <cell r="Y520">
            <v>0</v>
          </cell>
          <cell r="Z520">
            <v>-2</v>
          </cell>
          <cell r="AA520">
            <v>0</v>
          </cell>
          <cell r="AB520">
            <v>-111.7298</v>
          </cell>
          <cell r="AC520">
            <v>0</v>
          </cell>
          <cell r="AD520">
            <v>2263540.7801999999</v>
          </cell>
          <cell r="AE520">
            <v>0</v>
          </cell>
          <cell r="AF520">
            <v>4.05</v>
          </cell>
          <cell r="AG520">
            <v>0</v>
          </cell>
          <cell r="AH520">
            <v>534857</v>
          </cell>
          <cell r="AI520">
            <v>0</v>
          </cell>
          <cell r="AJ520">
            <v>-6312.27</v>
          </cell>
          <cell r="AK520">
            <v>0</v>
          </cell>
          <cell r="AL520">
            <v>-2</v>
          </cell>
          <cell r="AM520">
            <v>0</v>
          </cell>
          <cell r="AN520">
            <v>-126.2454</v>
          </cell>
          <cell r="AO520">
            <v>0</v>
          </cell>
          <cell r="AP520">
            <v>2791959.2648</v>
          </cell>
        </row>
        <row r="521">
          <cell r="A521" t="str">
            <v xml:space="preserve">346.00 0608         </v>
          </cell>
          <cell r="B521">
            <v>608</v>
          </cell>
          <cell r="C521" t="str">
            <v>ProdTrans</v>
          </cell>
          <cell r="D521" t="str">
            <v xml:space="preserve">346.00 0608         </v>
          </cell>
          <cell r="E521">
            <v>346</v>
          </cell>
          <cell r="F521" t="str">
            <v>Miscellaneous Power Plant Equipment</v>
          </cell>
          <cell r="G521">
            <v>0</v>
          </cell>
          <cell r="H521">
            <v>515769.57</v>
          </cell>
          <cell r="I521">
            <v>0</v>
          </cell>
          <cell r="J521">
            <v>-216.45</v>
          </cell>
          <cell r="K521">
            <v>0</v>
          </cell>
          <cell r="L521">
            <v>515553.12</v>
          </cell>
          <cell r="M521">
            <v>0</v>
          </cell>
          <cell r="N521">
            <v>-244.55999999999997</v>
          </cell>
          <cell r="O521">
            <v>0</v>
          </cell>
          <cell r="P521">
            <v>515308.56</v>
          </cell>
          <cell r="Q521">
            <v>0</v>
          </cell>
          <cell r="R521">
            <v>65645</v>
          </cell>
          <cell r="S521">
            <v>0</v>
          </cell>
          <cell r="T521">
            <v>4.05</v>
          </cell>
          <cell r="U521">
            <v>0</v>
          </cell>
          <cell r="V521">
            <v>20884</v>
          </cell>
          <cell r="W521">
            <v>0</v>
          </cell>
          <cell r="X521">
            <v>-216.45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86312.55</v>
          </cell>
          <cell r="AE521">
            <v>0</v>
          </cell>
          <cell r="AF521">
            <v>4.05</v>
          </cell>
          <cell r="AG521">
            <v>0</v>
          </cell>
          <cell r="AH521">
            <v>20875</v>
          </cell>
          <cell r="AI521">
            <v>0</v>
          </cell>
          <cell r="AJ521">
            <v>-244.55999999999997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106942.99</v>
          </cell>
        </row>
        <row r="522">
          <cell r="A522">
            <v>0</v>
          </cell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 t="str">
            <v>TOTAL SEVEN MILE HILL - WIND</v>
          </cell>
          <cell r="G522">
            <v>0</v>
          </cell>
          <cell r="H522">
            <v>241041257.66999999</v>
          </cell>
          <cell r="I522">
            <v>0</v>
          </cell>
          <cell r="J522">
            <v>-292707.09000000003</v>
          </cell>
          <cell r="K522">
            <v>0</v>
          </cell>
          <cell r="L522">
            <v>240748550.58000001</v>
          </cell>
          <cell r="M522">
            <v>0</v>
          </cell>
          <cell r="N522">
            <v>-311483.05000000005</v>
          </cell>
          <cell r="O522">
            <v>0</v>
          </cell>
          <cell r="P522">
            <v>240437067.53</v>
          </cell>
          <cell r="Q522">
            <v>0</v>
          </cell>
          <cell r="R522">
            <v>31963384</v>
          </cell>
          <cell r="S522">
            <v>0</v>
          </cell>
          <cell r="T522">
            <v>0</v>
          </cell>
          <cell r="U522">
            <v>0</v>
          </cell>
          <cell r="V522">
            <v>9756244</v>
          </cell>
          <cell r="W522">
            <v>0</v>
          </cell>
          <cell r="X522">
            <v>-292707.09000000003</v>
          </cell>
          <cell r="Y522">
            <v>0</v>
          </cell>
          <cell r="Z522">
            <v>0</v>
          </cell>
          <cell r="AA522">
            <v>0</v>
          </cell>
          <cell r="AB522">
            <v>-14456.9373</v>
          </cell>
          <cell r="AC522">
            <v>0</v>
          </cell>
          <cell r="AD522">
            <v>41412463.972699992</v>
          </cell>
          <cell r="AE522">
            <v>0</v>
          </cell>
          <cell r="AF522">
            <v>0</v>
          </cell>
          <cell r="AG522">
            <v>0</v>
          </cell>
          <cell r="AH522">
            <v>9744008</v>
          </cell>
          <cell r="AI522">
            <v>0</v>
          </cell>
          <cell r="AJ522">
            <v>-311483.05000000005</v>
          </cell>
          <cell r="AK522">
            <v>0</v>
          </cell>
          <cell r="AL522">
            <v>0</v>
          </cell>
          <cell r="AM522">
            <v>0</v>
          </cell>
          <cell r="AN522">
            <v>-15372.556400000001</v>
          </cell>
          <cell r="AO522">
            <v>0</v>
          </cell>
          <cell r="AP522">
            <v>50829616.366299994</v>
          </cell>
        </row>
        <row r="523">
          <cell r="A523">
            <v>0</v>
          </cell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 t="str">
            <v>SOLAR GENERATING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</row>
        <row r="525">
          <cell r="A525" t="str">
            <v xml:space="preserve">344.00 0701         </v>
          </cell>
          <cell r="B525">
            <v>701</v>
          </cell>
          <cell r="C525" t="str">
            <v>ProdTrans</v>
          </cell>
          <cell r="D525" t="str">
            <v xml:space="preserve">344.00 0701         </v>
          </cell>
          <cell r="E525">
            <v>344</v>
          </cell>
          <cell r="F525" t="str">
            <v>Generators - Atlantic City</v>
          </cell>
          <cell r="G525">
            <v>0</v>
          </cell>
          <cell r="H525">
            <v>5545.93</v>
          </cell>
          <cell r="I525">
            <v>0</v>
          </cell>
          <cell r="J525">
            <v>0</v>
          </cell>
          <cell r="K525">
            <v>0</v>
          </cell>
          <cell r="L525">
            <v>5545.93</v>
          </cell>
          <cell r="M525">
            <v>0</v>
          </cell>
          <cell r="N525">
            <v>0</v>
          </cell>
          <cell r="O525">
            <v>0</v>
          </cell>
          <cell r="P525">
            <v>5545.93</v>
          </cell>
          <cell r="Q525">
            <v>0</v>
          </cell>
          <cell r="R525">
            <v>1616</v>
          </cell>
          <cell r="S525">
            <v>0</v>
          </cell>
          <cell r="T525">
            <v>6.67</v>
          </cell>
          <cell r="U525">
            <v>0</v>
          </cell>
          <cell r="V525">
            <v>370</v>
          </cell>
          <cell r="W525">
            <v>0</v>
          </cell>
          <cell r="X525">
            <v>0</v>
          </cell>
          <cell r="Y525">
            <v>0</v>
          </cell>
          <cell r="Z525">
            <v>-5</v>
          </cell>
          <cell r="AA525">
            <v>0</v>
          </cell>
          <cell r="AB525">
            <v>0</v>
          </cell>
          <cell r="AC525">
            <v>0</v>
          </cell>
          <cell r="AD525">
            <v>1986</v>
          </cell>
          <cell r="AE525">
            <v>0</v>
          </cell>
          <cell r="AF525">
            <v>6.67</v>
          </cell>
          <cell r="AG525">
            <v>0</v>
          </cell>
          <cell r="AH525">
            <v>370</v>
          </cell>
          <cell r="AI525">
            <v>0</v>
          </cell>
          <cell r="AJ525">
            <v>0</v>
          </cell>
          <cell r="AK525">
            <v>0</v>
          </cell>
          <cell r="AL525">
            <v>-5</v>
          </cell>
          <cell r="AM525">
            <v>0</v>
          </cell>
          <cell r="AN525">
            <v>0</v>
          </cell>
          <cell r="AO525">
            <v>0</v>
          </cell>
          <cell r="AP525">
            <v>2356</v>
          </cell>
        </row>
        <row r="526">
          <cell r="A526" t="str">
            <v xml:space="preserve">344.00 0702         </v>
          </cell>
          <cell r="B526">
            <v>702</v>
          </cell>
          <cell r="C526" t="str">
            <v>ProdTrans</v>
          </cell>
          <cell r="D526" t="str">
            <v xml:space="preserve">344.00 0702         </v>
          </cell>
          <cell r="E526">
            <v>344</v>
          </cell>
          <cell r="F526" t="str">
            <v>Generators - Canyon Lands</v>
          </cell>
          <cell r="G526">
            <v>0</v>
          </cell>
          <cell r="H526">
            <v>36389.01</v>
          </cell>
          <cell r="I526">
            <v>0</v>
          </cell>
          <cell r="J526">
            <v>0</v>
          </cell>
          <cell r="K526">
            <v>0</v>
          </cell>
          <cell r="L526">
            <v>36389.01</v>
          </cell>
          <cell r="M526">
            <v>0</v>
          </cell>
          <cell r="N526">
            <v>0</v>
          </cell>
          <cell r="O526">
            <v>0</v>
          </cell>
          <cell r="P526">
            <v>36389.01</v>
          </cell>
          <cell r="Q526">
            <v>0</v>
          </cell>
          <cell r="R526">
            <v>43953</v>
          </cell>
          <cell r="S526">
            <v>0</v>
          </cell>
          <cell r="T526">
            <v>8.8360035541876218</v>
          </cell>
          <cell r="U526">
            <v>0</v>
          </cell>
          <cell r="V526">
            <v>3215</v>
          </cell>
          <cell r="W526">
            <v>0</v>
          </cell>
          <cell r="X526">
            <v>0</v>
          </cell>
          <cell r="Y526">
            <v>0</v>
          </cell>
          <cell r="Z526">
            <v>-5</v>
          </cell>
          <cell r="AA526">
            <v>0</v>
          </cell>
          <cell r="AB526">
            <v>0</v>
          </cell>
          <cell r="AC526">
            <v>0</v>
          </cell>
          <cell r="AD526">
            <v>47168</v>
          </cell>
          <cell r="AE526">
            <v>0</v>
          </cell>
          <cell r="AF526">
            <v>8.8360035541876218</v>
          </cell>
          <cell r="AG526">
            <v>0</v>
          </cell>
          <cell r="AH526">
            <v>3215</v>
          </cell>
          <cell r="AI526">
            <v>0</v>
          </cell>
          <cell r="AJ526">
            <v>0</v>
          </cell>
          <cell r="AK526">
            <v>0</v>
          </cell>
          <cell r="AL526">
            <v>-5</v>
          </cell>
          <cell r="AM526">
            <v>0</v>
          </cell>
          <cell r="AN526">
            <v>0</v>
          </cell>
          <cell r="AO526">
            <v>0</v>
          </cell>
          <cell r="AP526">
            <v>50383</v>
          </cell>
        </row>
        <row r="527">
          <cell r="A527" t="str">
            <v xml:space="preserve">344.00 0703         </v>
          </cell>
          <cell r="B527">
            <v>703</v>
          </cell>
          <cell r="C527" t="str">
            <v>ProdTrans</v>
          </cell>
          <cell r="D527" t="str">
            <v xml:space="preserve">344.00 0703         </v>
          </cell>
          <cell r="E527">
            <v>344</v>
          </cell>
          <cell r="F527" t="str">
            <v>Generators - Green River</v>
          </cell>
          <cell r="G527">
            <v>0</v>
          </cell>
          <cell r="H527">
            <v>55086.78</v>
          </cell>
          <cell r="I527">
            <v>0</v>
          </cell>
          <cell r="J527">
            <v>0</v>
          </cell>
          <cell r="K527">
            <v>0</v>
          </cell>
          <cell r="L527">
            <v>55086.78</v>
          </cell>
          <cell r="M527">
            <v>0</v>
          </cell>
          <cell r="N527">
            <v>0</v>
          </cell>
          <cell r="O527">
            <v>0</v>
          </cell>
          <cell r="P527">
            <v>55086.78</v>
          </cell>
          <cell r="Q527">
            <v>0</v>
          </cell>
          <cell r="R527">
            <v>66516</v>
          </cell>
          <cell r="S527">
            <v>0</v>
          </cell>
          <cell r="T527">
            <v>8.98</v>
          </cell>
          <cell r="U527">
            <v>0</v>
          </cell>
          <cell r="V527">
            <v>4947</v>
          </cell>
          <cell r="W527">
            <v>0</v>
          </cell>
          <cell r="X527">
            <v>0</v>
          </cell>
          <cell r="Y527">
            <v>0</v>
          </cell>
          <cell r="Z527">
            <v>-5</v>
          </cell>
          <cell r="AA527">
            <v>0</v>
          </cell>
          <cell r="AB527">
            <v>0</v>
          </cell>
          <cell r="AC527">
            <v>0</v>
          </cell>
          <cell r="AD527">
            <v>71463</v>
          </cell>
          <cell r="AE527">
            <v>0</v>
          </cell>
          <cell r="AF527">
            <v>8.98</v>
          </cell>
          <cell r="AG527">
            <v>0</v>
          </cell>
          <cell r="AH527">
            <v>4947</v>
          </cell>
          <cell r="AI527">
            <v>0</v>
          </cell>
          <cell r="AJ527">
            <v>0</v>
          </cell>
          <cell r="AK527">
            <v>0</v>
          </cell>
          <cell r="AL527">
            <v>-5</v>
          </cell>
          <cell r="AM527">
            <v>0</v>
          </cell>
          <cell r="AN527">
            <v>0</v>
          </cell>
          <cell r="AO527">
            <v>0</v>
          </cell>
          <cell r="AP527">
            <v>76410</v>
          </cell>
        </row>
        <row r="528">
          <cell r="A528" t="str">
            <v xml:space="preserve">344.00 0704         </v>
          </cell>
          <cell r="B528">
            <v>704</v>
          </cell>
          <cell r="C528" t="str">
            <v>ProdTrans</v>
          </cell>
          <cell r="D528" t="str">
            <v xml:space="preserve">344.00 0704         </v>
          </cell>
          <cell r="E528">
            <v>344</v>
          </cell>
          <cell r="F528" t="str">
            <v>Generators - Oregon High Desert</v>
          </cell>
          <cell r="G528">
            <v>0</v>
          </cell>
          <cell r="H528">
            <v>56321.97</v>
          </cell>
          <cell r="I528">
            <v>0</v>
          </cell>
          <cell r="J528">
            <v>-312.10000000000002</v>
          </cell>
          <cell r="K528">
            <v>0</v>
          </cell>
          <cell r="L528">
            <v>56009.87</v>
          </cell>
          <cell r="M528">
            <v>0</v>
          </cell>
          <cell r="N528">
            <v>-329.38</v>
          </cell>
          <cell r="O528">
            <v>0</v>
          </cell>
          <cell r="P528">
            <v>55680.490000000005</v>
          </cell>
          <cell r="Q528">
            <v>0</v>
          </cell>
          <cell r="R528">
            <v>60789</v>
          </cell>
          <cell r="S528">
            <v>0</v>
          </cell>
          <cell r="T528">
            <v>5.732662192393736</v>
          </cell>
          <cell r="U528">
            <v>0</v>
          </cell>
          <cell r="V528">
            <v>3220</v>
          </cell>
          <cell r="W528">
            <v>0</v>
          </cell>
          <cell r="X528">
            <v>-312.10000000000002</v>
          </cell>
          <cell r="Y528">
            <v>0</v>
          </cell>
          <cell r="Z528">
            <v>-5</v>
          </cell>
          <cell r="AA528">
            <v>0</v>
          </cell>
          <cell r="AB528">
            <v>-15.605</v>
          </cell>
          <cell r="AC528">
            <v>0</v>
          </cell>
          <cell r="AD528">
            <v>63681.294999999998</v>
          </cell>
          <cell r="AE528">
            <v>0</v>
          </cell>
          <cell r="AF528">
            <v>5.732662192393736</v>
          </cell>
          <cell r="AG528">
            <v>0</v>
          </cell>
          <cell r="AH528">
            <v>3201</v>
          </cell>
          <cell r="AI528">
            <v>0</v>
          </cell>
          <cell r="AJ528">
            <v>-329.38</v>
          </cell>
          <cell r="AK528">
            <v>0</v>
          </cell>
          <cell r="AL528">
            <v>-5</v>
          </cell>
          <cell r="AM528">
            <v>0</v>
          </cell>
          <cell r="AN528">
            <v>-16.469000000000001</v>
          </cell>
          <cell r="AO528">
            <v>0</v>
          </cell>
          <cell r="AP528">
            <v>66536.445999999996</v>
          </cell>
        </row>
        <row r="529">
          <cell r="A529">
            <v>0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 t="str">
            <v>TOTAL SOLAR GENERATING</v>
          </cell>
          <cell r="G529">
            <v>0</v>
          </cell>
          <cell r="H529">
            <v>153343.69</v>
          </cell>
          <cell r="I529">
            <v>0</v>
          </cell>
          <cell r="J529">
            <v>-312.10000000000002</v>
          </cell>
          <cell r="K529">
            <v>0</v>
          </cell>
          <cell r="L529">
            <v>153031.59</v>
          </cell>
          <cell r="M529">
            <v>0</v>
          </cell>
          <cell r="N529">
            <v>-329.38</v>
          </cell>
          <cell r="O529">
            <v>0</v>
          </cell>
          <cell r="P529">
            <v>152702.21000000002</v>
          </cell>
          <cell r="Q529">
            <v>0</v>
          </cell>
          <cell r="R529">
            <v>172874</v>
          </cell>
          <cell r="S529">
            <v>0</v>
          </cell>
          <cell r="T529">
            <v>0</v>
          </cell>
          <cell r="U529">
            <v>0</v>
          </cell>
          <cell r="V529">
            <v>11752</v>
          </cell>
          <cell r="W529">
            <v>0</v>
          </cell>
          <cell r="X529">
            <v>-312.10000000000002</v>
          </cell>
          <cell r="Y529">
            <v>0</v>
          </cell>
          <cell r="Z529">
            <v>0</v>
          </cell>
          <cell r="AA529">
            <v>0</v>
          </cell>
          <cell r="AB529">
            <v>-15.605</v>
          </cell>
          <cell r="AC529">
            <v>0</v>
          </cell>
          <cell r="AD529">
            <v>184298.29499999998</v>
          </cell>
          <cell r="AE529">
            <v>0</v>
          </cell>
          <cell r="AF529">
            <v>0</v>
          </cell>
          <cell r="AG529">
            <v>0</v>
          </cell>
          <cell r="AH529">
            <v>11733</v>
          </cell>
          <cell r="AI529">
            <v>0</v>
          </cell>
          <cell r="AJ529">
            <v>-329.38</v>
          </cell>
          <cell r="AK529">
            <v>0</v>
          </cell>
          <cell r="AL529">
            <v>0</v>
          </cell>
          <cell r="AM529">
            <v>0</v>
          </cell>
          <cell r="AN529">
            <v>-16.469000000000001</v>
          </cell>
          <cell r="AO529">
            <v>0</v>
          </cell>
          <cell r="AP529">
            <v>195685.446</v>
          </cell>
        </row>
        <row r="530">
          <cell r="A530">
            <v>0</v>
          </cell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 t="str">
            <v>MOBILE GENERATORS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</row>
        <row r="532">
          <cell r="A532" t="str">
            <v xml:space="preserve">344.00 0801         </v>
          </cell>
          <cell r="B532">
            <v>801</v>
          </cell>
          <cell r="C532" t="str">
            <v>ProdTrans</v>
          </cell>
          <cell r="D532" t="str">
            <v xml:space="preserve">344.00 0801         </v>
          </cell>
          <cell r="E532">
            <v>344</v>
          </cell>
          <cell r="F532" t="str">
            <v>East Side Mobile Generator</v>
          </cell>
          <cell r="G532">
            <v>0</v>
          </cell>
          <cell r="H532">
            <v>839680.12</v>
          </cell>
          <cell r="I532">
            <v>0</v>
          </cell>
          <cell r="J532">
            <v>-2505.7600000000002</v>
          </cell>
          <cell r="K532">
            <v>0</v>
          </cell>
          <cell r="L532">
            <v>837174.36</v>
          </cell>
          <cell r="M532">
            <v>0</v>
          </cell>
          <cell r="N532">
            <v>-2664.43</v>
          </cell>
          <cell r="O532">
            <v>0</v>
          </cell>
          <cell r="P532">
            <v>834509.92999999993</v>
          </cell>
          <cell r="Q532">
            <v>0</v>
          </cell>
          <cell r="R532">
            <v>230290</v>
          </cell>
          <cell r="S532">
            <v>0</v>
          </cell>
          <cell r="T532">
            <v>5</v>
          </cell>
          <cell r="U532">
            <v>0</v>
          </cell>
          <cell r="V532">
            <v>41921</v>
          </cell>
          <cell r="W532">
            <v>0</v>
          </cell>
          <cell r="X532">
            <v>-2505.7600000000002</v>
          </cell>
          <cell r="Y532">
            <v>0</v>
          </cell>
          <cell r="Z532">
            <v>-5</v>
          </cell>
          <cell r="AA532">
            <v>0</v>
          </cell>
          <cell r="AB532">
            <v>-125.28800000000001</v>
          </cell>
          <cell r="AC532">
            <v>0</v>
          </cell>
          <cell r="AD532">
            <v>269579.95199999999</v>
          </cell>
          <cell r="AE532">
            <v>0</v>
          </cell>
          <cell r="AF532">
            <v>5</v>
          </cell>
          <cell r="AG532">
            <v>0</v>
          </cell>
          <cell r="AH532">
            <v>41792</v>
          </cell>
          <cell r="AI532">
            <v>0</v>
          </cell>
          <cell r="AJ532">
            <v>-2664.43</v>
          </cell>
          <cell r="AK532">
            <v>0</v>
          </cell>
          <cell r="AL532">
            <v>-5</v>
          </cell>
          <cell r="AM532">
            <v>0</v>
          </cell>
          <cell r="AN532">
            <v>-133.22149999999999</v>
          </cell>
          <cell r="AO532">
            <v>0</v>
          </cell>
          <cell r="AP532">
            <v>308574.30050000001</v>
          </cell>
        </row>
        <row r="533">
          <cell r="A533" t="str">
            <v xml:space="preserve">344.00 0802         </v>
          </cell>
          <cell r="B533">
            <v>802</v>
          </cell>
          <cell r="C533" t="str">
            <v>ProdTrans</v>
          </cell>
          <cell r="D533" t="str">
            <v xml:space="preserve">344.00 0802         </v>
          </cell>
          <cell r="E533">
            <v>344</v>
          </cell>
          <cell r="F533" t="str">
            <v>West Side Mobile Generator</v>
          </cell>
          <cell r="G533">
            <v>0</v>
          </cell>
          <cell r="H533">
            <v>849226.01</v>
          </cell>
          <cell r="I533">
            <v>0</v>
          </cell>
          <cell r="J533">
            <v>-1945.18</v>
          </cell>
          <cell r="K533">
            <v>0</v>
          </cell>
          <cell r="L533">
            <v>847280.83</v>
          </cell>
          <cell r="M533">
            <v>0</v>
          </cell>
          <cell r="N533">
            <v>-2075.69</v>
          </cell>
          <cell r="O533">
            <v>0</v>
          </cell>
          <cell r="P533">
            <v>845205.14</v>
          </cell>
          <cell r="Q533">
            <v>0</v>
          </cell>
          <cell r="R533">
            <v>108199</v>
          </cell>
          <cell r="S533">
            <v>0</v>
          </cell>
          <cell r="T533">
            <v>5</v>
          </cell>
          <cell r="U533">
            <v>0</v>
          </cell>
          <cell r="V533">
            <v>42413</v>
          </cell>
          <cell r="W533">
            <v>0</v>
          </cell>
          <cell r="X533">
            <v>-1945.18</v>
          </cell>
          <cell r="Y533">
            <v>0</v>
          </cell>
          <cell r="Z533">
            <v>-5</v>
          </cell>
          <cell r="AA533">
            <v>0</v>
          </cell>
          <cell r="AB533">
            <v>-97.259</v>
          </cell>
          <cell r="AC533">
            <v>0</v>
          </cell>
          <cell r="AD533">
            <v>148569.56100000002</v>
          </cell>
          <cell r="AE533">
            <v>0</v>
          </cell>
          <cell r="AF533">
            <v>5</v>
          </cell>
          <cell r="AG533">
            <v>0</v>
          </cell>
          <cell r="AH533">
            <v>42312</v>
          </cell>
          <cell r="AI533">
            <v>0</v>
          </cell>
          <cell r="AJ533">
            <v>-2075.69</v>
          </cell>
          <cell r="AK533">
            <v>0</v>
          </cell>
          <cell r="AL533">
            <v>-5</v>
          </cell>
          <cell r="AM533">
            <v>0</v>
          </cell>
          <cell r="AN533">
            <v>-103.78450000000001</v>
          </cell>
          <cell r="AO533">
            <v>0</v>
          </cell>
          <cell r="AP533">
            <v>188702.0865</v>
          </cell>
        </row>
        <row r="534">
          <cell r="A534">
            <v>0</v>
          </cell>
          <cell r="B534">
            <v>0</v>
          </cell>
          <cell r="C534">
            <v>0</v>
          </cell>
          <cell r="D534">
            <v>0</v>
          </cell>
          <cell r="E534">
            <v>0</v>
          </cell>
          <cell r="F534" t="str">
            <v>TOTAL MOBILE GENERATORS</v>
          </cell>
          <cell r="G534">
            <v>0</v>
          </cell>
          <cell r="H534">
            <v>1688906.13</v>
          </cell>
          <cell r="I534">
            <v>0</v>
          </cell>
          <cell r="J534">
            <v>-4450.9400000000005</v>
          </cell>
          <cell r="K534">
            <v>0</v>
          </cell>
          <cell r="L534">
            <v>1684455.19</v>
          </cell>
          <cell r="M534">
            <v>0</v>
          </cell>
          <cell r="N534">
            <v>-4740.12</v>
          </cell>
          <cell r="O534">
            <v>0</v>
          </cell>
          <cell r="P534">
            <v>1679715.0699999998</v>
          </cell>
          <cell r="Q534">
            <v>0</v>
          </cell>
          <cell r="R534">
            <v>338489</v>
          </cell>
          <cell r="S534">
            <v>0</v>
          </cell>
          <cell r="T534">
            <v>0</v>
          </cell>
          <cell r="U534">
            <v>0</v>
          </cell>
          <cell r="V534">
            <v>84334</v>
          </cell>
          <cell r="W534">
            <v>0</v>
          </cell>
          <cell r="X534">
            <v>-4450.9400000000005</v>
          </cell>
          <cell r="Y534">
            <v>0</v>
          </cell>
          <cell r="Z534">
            <v>0</v>
          </cell>
          <cell r="AA534">
            <v>0</v>
          </cell>
          <cell r="AB534">
            <v>-222.54700000000003</v>
          </cell>
          <cell r="AC534">
            <v>0</v>
          </cell>
          <cell r="AD534">
            <v>418149.51300000004</v>
          </cell>
          <cell r="AE534">
            <v>0</v>
          </cell>
          <cell r="AF534">
            <v>0</v>
          </cell>
          <cell r="AG534">
            <v>0</v>
          </cell>
          <cell r="AH534">
            <v>84104</v>
          </cell>
          <cell r="AI534">
            <v>0</v>
          </cell>
          <cell r="AJ534">
            <v>-4740.12</v>
          </cell>
          <cell r="AK534">
            <v>0</v>
          </cell>
          <cell r="AL534">
            <v>0</v>
          </cell>
          <cell r="AM534">
            <v>0</v>
          </cell>
          <cell r="AN534">
            <v>-237.006</v>
          </cell>
          <cell r="AO534">
            <v>0</v>
          </cell>
          <cell r="AP534">
            <v>497276.38699999999</v>
          </cell>
        </row>
        <row r="535">
          <cell r="A535">
            <v>0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 t="str">
            <v>TOTAL DEPRECIABLE OTHER PRODUCTION</v>
          </cell>
          <cell r="G536">
            <v>0</v>
          </cell>
          <cell r="H536">
            <v>3285910905.0399995</v>
          </cell>
          <cell r="I536">
            <v>0</v>
          </cell>
          <cell r="J536">
            <v>-11436451.759999996</v>
          </cell>
          <cell r="K536">
            <v>0</v>
          </cell>
          <cell r="L536">
            <v>3274474453.2799993</v>
          </cell>
          <cell r="M536">
            <v>0</v>
          </cell>
          <cell r="N536">
            <v>-10110602.920000004</v>
          </cell>
          <cell r="O536">
            <v>0</v>
          </cell>
          <cell r="P536">
            <v>3264363850.3600011</v>
          </cell>
          <cell r="Q536">
            <v>0</v>
          </cell>
          <cell r="R536">
            <v>483323223</v>
          </cell>
          <cell r="S536">
            <v>0</v>
          </cell>
          <cell r="T536">
            <v>0</v>
          </cell>
          <cell r="U536">
            <v>0</v>
          </cell>
          <cell r="V536">
            <v>114975012</v>
          </cell>
          <cell r="W536">
            <v>0</v>
          </cell>
          <cell r="X536">
            <v>-11436451.759999996</v>
          </cell>
          <cell r="Y536">
            <v>0</v>
          </cell>
          <cell r="Z536">
            <v>0</v>
          </cell>
          <cell r="AA536">
            <v>0</v>
          </cell>
          <cell r="AB536">
            <v>-479689.27070000011</v>
          </cell>
          <cell r="AC536">
            <v>0</v>
          </cell>
          <cell r="AD536">
            <v>586382093.96929991</v>
          </cell>
          <cell r="AE536">
            <v>0</v>
          </cell>
          <cell r="AF536">
            <v>0</v>
          </cell>
          <cell r="AG536">
            <v>0</v>
          </cell>
          <cell r="AH536">
            <v>114584206</v>
          </cell>
          <cell r="AI536">
            <v>0</v>
          </cell>
          <cell r="AJ536">
            <v>-10110602.920000004</v>
          </cell>
          <cell r="AK536">
            <v>0</v>
          </cell>
          <cell r="AL536">
            <v>0</v>
          </cell>
          <cell r="AM536">
            <v>0</v>
          </cell>
          <cell r="AN536">
            <v>-499423.09419999999</v>
          </cell>
          <cell r="AO536">
            <v>0</v>
          </cell>
          <cell r="AP536">
            <v>690356273.9550997</v>
          </cell>
        </row>
        <row r="537">
          <cell r="A537">
            <v>0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</row>
        <row r="538">
          <cell r="A538" t="str">
            <v xml:space="preserve">340.30 0404         </v>
          </cell>
          <cell r="B538">
            <v>404</v>
          </cell>
          <cell r="C538" t="str">
            <v>ProdTrans</v>
          </cell>
          <cell r="D538" t="str">
            <v xml:space="preserve">340.30 0404         </v>
          </cell>
          <cell r="E538">
            <v>340.3</v>
          </cell>
          <cell r="F538" t="str">
            <v>Water Rights - Lakeside</v>
          </cell>
          <cell r="G538">
            <v>0</v>
          </cell>
          <cell r="H538">
            <v>14529040</v>
          </cell>
          <cell r="I538">
            <v>0</v>
          </cell>
          <cell r="J538">
            <v>0</v>
          </cell>
          <cell r="K538">
            <v>0</v>
          </cell>
          <cell r="L538">
            <v>14529040</v>
          </cell>
          <cell r="M538">
            <v>0</v>
          </cell>
          <cell r="N538">
            <v>0</v>
          </cell>
          <cell r="O538">
            <v>0</v>
          </cell>
          <cell r="P538">
            <v>14529040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14529040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14529040</v>
          </cell>
          <cell r="AO538">
            <v>0</v>
          </cell>
          <cell r="AP538">
            <v>0</v>
          </cell>
        </row>
        <row r="539">
          <cell r="A539" t="str">
            <v xml:space="preserve">340.30 0402         </v>
          </cell>
          <cell r="B539">
            <v>402</v>
          </cell>
          <cell r="C539" t="str">
            <v>ProdTrans</v>
          </cell>
          <cell r="D539" t="str">
            <v xml:space="preserve">340.30 0402         </v>
          </cell>
          <cell r="E539">
            <v>340.3</v>
          </cell>
          <cell r="F539" t="str">
            <v>Water Rights - Currant Creek</v>
          </cell>
          <cell r="G539">
            <v>0</v>
          </cell>
          <cell r="H539">
            <v>2891146.49</v>
          </cell>
          <cell r="I539">
            <v>0</v>
          </cell>
          <cell r="J539">
            <v>0</v>
          </cell>
          <cell r="K539">
            <v>0</v>
          </cell>
          <cell r="L539">
            <v>2891146.49</v>
          </cell>
          <cell r="M539">
            <v>0</v>
          </cell>
          <cell r="N539">
            <v>0</v>
          </cell>
          <cell r="O539">
            <v>0</v>
          </cell>
          <cell r="P539">
            <v>2891146.49</v>
          </cell>
          <cell r="Q539">
            <v>0</v>
          </cell>
          <cell r="R539">
            <v>351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2891146.49</v>
          </cell>
          <cell r="AC539">
            <v>0</v>
          </cell>
          <cell r="AD539">
            <v>351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2891146.49</v>
          </cell>
          <cell r="AO539">
            <v>0</v>
          </cell>
          <cell r="AP539">
            <v>351</v>
          </cell>
        </row>
        <row r="540">
          <cell r="A540">
            <v>0</v>
          </cell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</row>
        <row r="541">
          <cell r="A541">
            <v>0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 t="str">
            <v>TOTAL OTHER PRODUCTION</v>
          </cell>
          <cell r="G541">
            <v>0</v>
          </cell>
          <cell r="H541">
            <v>3303331091.5299993</v>
          </cell>
          <cell r="I541">
            <v>0</v>
          </cell>
          <cell r="J541">
            <v>-11436451.759999996</v>
          </cell>
          <cell r="K541">
            <v>0</v>
          </cell>
          <cell r="L541">
            <v>3291894639.769999</v>
          </cell>
          <cell r="M541">
            <v>0</v>
          </cell>
          <cell r="N541">
            <v>-10110602.920000004</v>
          </cell>
          <cell r="O541">
            <v>0</v>
          </cell>
          <cell r="P541">
            <v>3281784036.8500009</v>
          </cell>
          <cell r="Q541">
            <v>0</v>
          </cell>
          <cell r="R541">
            <v>483323574</v>
          </cell>
          <cell r="S541">
            <v>0</v>
          </cell>
          <cell r="T541">
            <v>0</v>
          </cell>
          <cell r="U541">
            <v>0</v>
          </cell>
          <cell r="V541">
            <v>114975012</v>
          </cell>
          <cell r="W541">
            <v>0</v>
          </cell>
          <cell r="X541">
            <v>-11436451.759999996</v>
          </cell>
          <cell r="Y541">
            <v>0</v>
          </cell>
          <cell r="Z541">
            <v>0</v>
          </cell>
          <cell r="AA541">
            <v>0</v>
          </cell>
          <cell r="AB541">
            <v>16940497.219300002</v>
          </cell>
          <cell r="AC541">
            <v>0</v>
          </cell>
          <cell r="AD541">
            <v>586382444.96929991</v>
          </cell>
          <cell r="AE541">
            <v>0</v>
          </cell>
          <cell r="AF541">
            <v>0</v>
          </cell>
          <cell r="AG541">
            <v>0</v>
          </cell>
          <cell r="AH541">
            <v>114584206</v>
          </cell>
          <cell r="AI541">
            <v>0</v>
          </cell>
          <cell r="AJ541">
            <v>-10110602.920000004</v>
          </cell>
          <cell r="AK541">
            <v>0</v>
          </cell>
          <cell r="AL541">
            <v>0</v>
          </cell>
          <cell r="AM541">
            <v>0</v>
          </cell>
          <cell r="AN541">
            <v>16920763.395800002</v>
          </cell>
          <cell r="AO541">
            <v>0</v>
          </cell>
          <cell r="AP541">
            <v>690356624.9550997</v>
          </cell>
        </row>
        <row r="542">
          <cell r="A542">
            <v>0</v>
          </cell>
          <cell r="B542">
            <v>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</row>
        <row r="543">
          <cell r="A543">
            <v>0</v>
          </cell>
          <cell r="B543">
            <v>0</v>
          </cell>
          <cell r="C543">
            <v>0</v>
          </cell>
          <cell r="D543">
            <v>0</v>
          </cell>
          <cell r="E543" t="str">
            <v>TOTAL PRODUCTION PLANT</v>
          </cell>
          <cell r="F543">
            <v>0</v>
          </cell>
          <cell r="G543">
            <v>0</v>
          </cell>
          <cell r="H543">
            <v>10312126208.320002</v>
          </cell>
          <cell r="I543">
            <v>0</v>
          </cell>
          <cell r="J543">
            <v>-56353255.209999971</v>
          </cell>
          <cell r="K543">
            <v>0</v>
          </cell>
          <cell r="L543">
            <v>10255772953.109997</v>
          </cell>
          <cell r="M543">
            <v>0</v>
          </cell>
          <cell r="N543">
            <v>-54496766.369999975</v>
          </cell>
          <cell r="O543">
            <v>0</v>
          </cell>
          <cell r="P543">
            <v>10201276186.739998</v>
          </cell>
          <cell r="Q543">
            <v>0</v>
          </cell>
          <cell r="R543">
            <v>3172068312</v>
          </cell>
          <cell r="S543">
            <v>0</v>
          </cell>
          <cell r="T543">
            <v>0</v>
          </cell>
          <cell r="U543">
            <v>0</v>
          </cell>
          <cell r="V543">
            <v>271062350</v>
          </cell>
          <cell r="W543">
            <v>0</v>
          </cell>
          <cell r="X543">
            <v>-56353255.209999971</v>
          </cell>
          <cell r="Y543">
            <v>0</v>
          </cell>
          <cell r="Z543">
            <v>0</v>
          </cell>
          <cell r="AA543">
            <v>0</v>
          </cell>
          <cell r="AB543">
            <v>11251175.291299999</v>
          </cell>
          <cell r="AC543">
            <v>0</v>
          </cell>
          <cell r="AD543">
            <v>3380608395.5913</v>
          </cell>
          <cell r="AE543">
            <v>0</v>
          </cell>
          <cell r="AF543">
            <v>0</v>
          </cell>
          <cell r="AG543">
            <v>0</v>
          </cell>
          <cell r="AH543">
            <v>269644535</v>
          </cell>
          <cell r="AI543">
            <v>0</v>
          </cell>
          <cell r="AJ543">
            <v>-54496766.369999975</v>
          </cell>
          <cell r="AK543">
            <v>0</v>
          </cell>
          <cell r="AL543">
            <v>0</v>
          </cell>
          <cell r="AM543">
            <v>0</v>
          </cell>
          <cell r="AN543">
            <v>11044514.610300001</v>
          </cell>
          <cell r="AO543">
            <v>0</v>
          </cell>
          <cell r="AP543">
            <v>3589380492.3416038</v>
          </cell>
        </row>
        <row r="544">
          <cell r="A544">
            <v>0</v>
          </cell>
          <cell r="B544">
            <v>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</row>
        <row r="545">
          <cell r="A545">
            <v>0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</row>
        <row r="546">
          <cell r="A546">
            <v>0</v>
          </cell>
          <cell r="B546">
            <v>0</v>
          </cell>
          <cell r="C546">
            <v>0</v>
          </cell>
          <cell r="D546">
            <v>0</v>
          </cell>
          <cell r="E546" t="str">
            <v>TRANSMISSION PLANT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</row>
        <row r="547">
          <cell r="A547">
            <v>350.2</v>
          </cell>
          <cell r="B547" t="str">
            <v>00</v>
          </cell>
          <cell r="C547" t="str">
            <v>ProdTrans</v>
          </cell>
          <cell r="D547">
            <v>350.2</v>
          </cell>
          <cell r="E547">
            <v>350.2</v>
          </cell>
          <cell r="F547" t="str">
            <v>Rights-of-Way</v>
          </cell>
          <cell r="G547">
            <v>0</v>
          </cell>
          <cell r="H547">
            <v>139234363.72999999</v>
          </cell>
          <cell r="I547">
            <v>0</v>
          </cell>
          <cell r="J547">
            <v>-173320.22999999998</v>
          </cell>
          <cell r="K547">
            <v>0</v>
          </cell>
          <cell r="L547">
            <v>139061043.5</v>
          </cell>
          <cell r="M547">
            <v>0</v>
          </cell>
          <cell r="N547">
            <v>-180812.18000000002</v>
          </cell>
          <cell r="O547">
            <v>0</v>
          </cell>
          <cell r="P547">
            <v>138880231.31999999</v>
          </cell>
          <cell r="Q547">
            <v>0</v>
          </cell>
          <cell r="R547">
            <v>28772614</v>
          </cell>
          <cell r="S547">
            <v>0</v>
          </cell>
          <cell r="T547">
            <v>1.3546894092139792</v>
          </cell>
          <cell r="U547">
            <v>0</v>
          </cell>
          <cell r="V547">
            <v>1885019</v>
          </cell>
          <cell r="W547">
            <v>0</v>
          </cell>
          <cell r="X547">
            <v>-173320.22999999998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30484312.77</v>
          </cell>
          <cell r="AE547">
            <v>0</v>
          </cell>
          <cell r="AF547">
            <v>1.3546894092139792</v>
          </cell>
          <cell r="AG547">
            <v>0</v>
          </cell>
          <cell r="AH547">
            <v>1882621</v>
          </cell>
          <cell r="AI547">
            <v>0</v>
          </cell>
          <cell r="AJ547">
            <v>-180812.18000000002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32186121.59</v>
          </cell>
        </row>
        <row r="548">
          <cell r="A548">
            <v>352</v>
          </cell>
          <cell r="B548" t="str">
            <v>00</v>
          </cell>
          <cell r="C548" t="str">
            <v>ProdTrans</v>
          </cell>
          <cell r="D548">
            <v>352</v>
          </cell>
          <cell r="E548">
            <v>352</v>
          </cell>
          <cell r="F548" t="str">
            <v>Structures and Improvements</v>
          </cell>
          <cell r="G548">
            <v>0</v>
          </cell>
          <cell r="H548">
            <v>147332555.11000001</v>
          </cell>
          <cell r="I548">
            <v>0</v>
          </cell>
          <cell r="J548">
            <v>-272316.68000000005</v>
          </cell>
          <cell r="K548">
            <v>0</v>
          </cell>
          <cell r="L548">
            <v>147060238.43000001</v>
          </cell>
          <cell r="M548">
            <v>0</v>
          </cell>
          <cell r="N548">
            <v>-282929.26</v>
          </cell>
          <cell r="O548">
            <v>0</v>
          </cell>
          <cell r="P548">
            <v>146777309.17000002</v>
          </cell>
          <cell r="Q548">
            <v>0</v>
          </cell>
          <cell r="R548">
            <v>22566372</v>
          </cell>
          <cell r="S548">
            <v>0</v>
          </cell>
          <cell r="T548">
            <v>1.3106583700719612</v>
          </cell>
          <cell r="U548">
            <v>0</v>
          </cell>
          <cell r="V548">
            <v>1929242</v>
          </cell>
          <cell r="W548">
            <v>0</v>
          </cell>
          <cell r="X548">
            <v>-272316.68000000005</v>
          </cell>
          <cell r="Y548">
            <v>0</v>
          </cell>
          <cell r="Z548">
            <v>-10</v>
          </cell>
          <cell r="AA548">
            <v>0</v>
          </cell>
          <cell r="AB548">
            <v>-27231.668000000009</v>
          </cell>
          <cell r="AC548">
            <v>0</v>
          </cell>
          <cell r="AD548">
            <v>24196065.651999999</v>
          </cell>
          <cell r="AE548">
            <v>0</v>
          </cell>
          <cell r="AF548">
            <v>1.3106583700719612</v>
          </cell>
          <cell r="AG548">
            <v>0</v>
          </cell>
          <cell r="AH548">
            <v>1925603</v>
          </cell>
          <cell r="AI548">
            <v>0</v>
          </cell>
          <cell r="AJ548">
            <v>-282929.26</v>
          </cell>
          <cell r="AK548">
            <v>0</v>
          </cell>
          <cell r="AL548">
            <v>-10</v>
          </cell>
          <cell r="AM548">
            <v>0</v>
          </cell>
          <cell r="AN548">
            <v>-28292.925999999999</v>
          </cell>
          <cell r="AO548">
            <v>0</v>
          </cell>
          <cell r="AP548">
            <v>25810446.465999998</v>
          </cell>
        </row>
        <row r="549">
          <cell r="A549">
            <v>353</v>
          </cell>
          <cell r="B549" t="str">
            <v>00</v>
          </cell>
          <cell r="C549" t="str">
            <v>ProdTrans</v>
          </cell>
          <cell r="D549">
            <v>353</v>
          </cell>
          <cell r="E549">
            <v>353</v>
          </cell>
          <cell r="F549" t="str">
            <v>Station Equipment</v>
          </cell>
          <cell r="G549">
            <v>0</v>
          </cell>
          <cell r="H549">
            <v>1595552604.6900001</v>
          </cell>
          <cell r="I549">
            <v>0</v>
          </cell>
          <cell r="J549">
            <v>-9779426.5600000005</v>
          </cell>
          <cell r="K549">
            <v>0</v>
          </cell>
          <cell r="L549">
            <v>1585773178.1300001</v>
          </cell>
          <cell r="M549">
            <v>0</v>
          </cell>
          <cell r="N549">
            <v>-10400691</v>
          </cell>
          <cell r="O549">
            <v>0</v>
          </cell>
          <cell r="P549">
            <v>1575372487.1300001</v>
          </cell>
          <cell r="Q549">
            <v>0</v>
          </cell>
          <cell r="R549">
            <v>306917883</v>
          </cell>
          <cell r="S549">
            <v>0</v>
          </cell>
          <cell r="T549">
            <v>1.7459665954029473</v>
          </cell>
          <cell r="U549">
            <v>0</v>
          </cell>
          <cell r="V549">
            <v>27772443</v>
          </cell>
          <cell r="W549">
            <v>0</v>
          </cell>
          <cell r="X549">
            <v>-9779426.5600000005</v>
          </cell>
          <cell r="Y549">
            <v>0</v>
          </cell>
          <cell r="Z549">
            <v>-5</v>
          </cell>
          <cell r="AA549">
            <v>0</v>
          </cell>
          <cell r="AB549">
            <v>-488971.32800000004</v>
          </cell>
          <cell r="AC549">
            <v>0</v>
          </cell>
          <cell r="AD549">
            <v>324421928.11199999</v>
          </cell>
          <cell r="AE549">
            <v>0</v>
          </cell>
          <cell r="AF549">
            <v>1.7459665954029473</v>
          </cell>
          <cell r="AG549">
            <v>0</v>
          </cell>
          <cell r="AH549">
            <v>27596274</v>
          </cell>
          <cell r="AI549">
            <v>0</v>
          </cell>
          <cell r="AJ549">
            <v>-10400691</v>
          </cell>
          <cell r="AK549">
            <v>0</v>
          </cell>
          <cell r="AL549">
            <v>-5</v>
          </cell>
          <cell r="AM549">
            <v>0</v>
          </cell>
          <cell r="AN549">
            <v>-520034.55</v>
          </cell>
          <cell r="AO549">
            <v>0</v>
          </cell>
          <cell r="AP549">
            <v>341097476.56199998</v>
          </cell>
        </row>
        <row r="550">
          <cell r="A550">
            <v>353.7</v>
          </cell>
          <cell r="B550" t="str">
            <v>00</v>
          </cell>
          <cell r="C550" t="str">
            <v>ProdTrans</v>
          </cell>
          <cell r="D550">
            <v>353.7</v>
          </cell>
          <cell r="E550">
            <v>353.7</v>
          </cell>
          <cell r="F550" t="str">
            <v>Supervisory Equipment</v>
          </cell>
          <cell r="G550">
            <v>0</v>
          </cell>
          <cell r="H550">
            <v>17713612.149999999</v>
          </cell>
          <cell r="I550">
            <v>0</v>
          </cell>
          <cell r="J550">
            <v>-1752572.9400000002</v>
          </cell>
          <cell r="K550">
            <v>0</v>
          </cell>
          <cell r="L550">
            <v>15961039.209999999</v>
          </cell>
          <cell r="M550">
            <v>0</v>
          </cell>
          <cell r="N550">
            <v>-1185301.3199999998</v>
          </cell>
          <cell r="O550">
            <v>0</v>
          </cell>
          <cell r="P550">
            <v>14775737.889999999</v>
          </cell>
          <cell r="Q550">
            <v>0</v>
          </cell>
          <cell r="R550">
            <v>10027587</v>
          </cell>
          <cell r="S550">
            <v>0</v>
          </cell>
          <cell r="T550">
            <v>3.7786737850929031</v>
          </cell>
          <cell r="U550">
            <v>0</v>
          </cell>
          <cell r="V550">
            <v>636228</v>
          </cell>
          <cell r="W550">
            <v>0</v>
          </cell>
          <cell r="X550">
            <v>-1752572.9400000002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8911242.0600000005</v>
          </cell>
          <cell r="AE550">
            <v>0</v>
          </cell>
          <cell r="AF550">
            <v>3.7786737850929031</v>
          </cell>
          <cell r="AG550">
            <v>0</v>
          </cell>
          <cell r="AH550">
            <v>580721</v>
          </cell>
          <cell r="AI550">
            <v>0</v>
          </cell>
          <cell r="AJ550">
            <v>-1185301.3199999998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8306661.7400000002</v>
          </cell>
        </row>
        <row r="551">
          <cell r="A551">
            <v>354</v>
          </cell>
          <cell r="B551" t="str">
            <v>00</v>
          </cell>
          <cell r="C551" t="str">
            <v>ProdTrans</v>
          </cell>
          <cell r="D551">
            <v>354</v>
          </cell>
          <cell r="E551">
            <v>354</v>
          </cell>
          <cell r="F551" t="str">
            <v>Towers and Fixtures</v>
          </cell>
          <cell r="G551">
            <v>0</v>
          </cell>
          <cell r="H551">
            <v>984782938.79999995</v>
          </cell>
          <cell r="I551">
            <v>0</v>
          </cell>
          <cell r="J551">
            <v>-927501.15000000026</v>
          </cell>
          <cell r="K551">
            <v>0</v>
          </cell>
          <cell r="L551">
            <v>983855437.64999998</v>
          </cell>
          <cell r="M551">
            <v>0</v>
          </cell>
          <cell r="N551">
            <v>-1031564.1899999996</v>
          </cell>
          <cell r="O551">
            <v>0</v>
          </cell>
          <cell r="P551">
            <v>982823873.45999992</v>
          </cell>
          <cell r="Q551">
            <v>0</v>
          </cell>
          <cell r="R551">
            <v>224008268</v>
          </cell>
          <cell r="S551">
            <v>0</v>
          </cell>
          <cell r="T551">
            <v>1.5613510276355289</v>
          </cell>
          <cell r="U551">
            <v>0</v>
          </cell>
          <cell r="V551">
            <v>15368678</v>
          </cell>
          <cell r="W551">
            <v>0</v>
          </cell>
          <cell r="X551">
            <v>-927501.15000000026</v>
          </cell>
          <cell r="Y551">
            <v>0</v>
          </cell>
          <cell r="Z551">
            <v>-10</v>
          </cell>
          <cell r="AA551">
            <v>0</v>
          </cell>
          <cell r="AB551">
            <v>-92750.11500000002</v>
          </cell>
          <cell r="AC551">
            <v>0</v>
          </cell>
          <cell r="AD551">
            <v>238356694.73499998</v>
          </cell>
          <cell r="AE551">
            <v>0</v>
          </cell>
          <cell r="AF551">
            <v>1.5613510276355289</v>
          </cell>
          <cell r="AG551">
            <v>0</v>
          </cell>
          <cell r="AH551">
            <v>15353384</v>
          </cell>
          <cell r="AI551">
            <v>0</v>
          </cell>
          <cell r="AJ551">
            <v>-1031564.1899999996</v>
          </cell>
          <cell r="AK551">
            <v>0</v>
          </cell>
          <cell r="AL551">
            <v>-10</v>
          </cell>
          <cell r="AM551">
            <v>0</v>
          </cell>
          <cell r="AN551">
            <v>-103156.41899999997</v>
          </cell>
          <cell r="AO551">
            <v>0</v>
          </cell>
          <cell r="AP551">
            <v>252575358.12599999</v>
          </cell>
        </row>
        <row r="552">
          <cell r="A552">
            <v>355</v>
          </cell>
          <cell r="B552" t="str">
            <v>00</v>
          </cell>
          <cell r="C552" t="str">
            <v>ProdTrans</v>
          </cell>
          <cell r="D552">
            <v>355</v>
          </cell>
          <cell r="E552">
            <v>355</v>
          </cell>
          <cell r="F552" t="str">
            <v>Poles and Fixtures</v>
          </cell>
          <cell r="G552">
            <v>0</v>
          </cell>
          <cell r="H552">
            <v>646422318.11000001</v>
          </cell>
          <cell r="I552">
            <v>0</v>
          </cell>
          <cell r="J552">
            <v>-3411209.4000000004</v>
          </cell>
          <cell r="K552">
            <v>0</v>
          </cell>
          <cell r="L552">
            <v>643011108.71000004</v>
          </cell>
          <cell r="M552">
            <v>0</v>
          </cell>
          <cell r="N552">
            <v>-3549726.8</v>
          </cell>
          <cell r="O552">
            <v>0</v>
          </cell>
          <cell r="P552">
            <v>639461381.91000009</v>
          </cell>
          <cell r="Q552">
            <v>0</v>
          </cell>
          <cell r="R552">
            <v>244478368</v>
          </cell>
          <cell r="S552">
            <v>0</v>
          </cell>
          <cell r="T552">
            <v>2.6276968348915575</v>
          </cell>
          <cell r="U552">
            <v>0</v>
          </cell>
          <cell r="V552">
            <v>16941201</v>
          </cell>
          <cell r="W552">
            <v>0</v>
          </cell>
          <cell r="X552">
            <v>-3411209.4000000004</v>
          </cell>
          <cell r="Y552">
            <v>0</v>
          </cell>
          <cell r="Z552">
            <v>-40</v>
          </cell>
          <cell r="AA552">
            <v>0</v>
          </cell>
          <cell r="AB552">
            <v>-1364483.76</v>
          </cell>
          <cell r="AC552">
            <v>0</v>
          </cell>
          <cell r="AD552">
            <v>256643875.84</v>
          </cell>
          <cell r="AE552">
            <v>0</v>
          </cell>
          <cell r="AF552">
            <v>2.6276968348915575</v>
          </cell>
          <cell r="AG552">
            <v>0</v>
          </cell>
          <cell r="AH552">
            <v>16849745</v>
          </cell>
          <cell r="AI552">
            <v>0</v>
          </cell>
          <cell r="AJ552">
            <v>-3549726.8</v>
          </cell>
          <cell r="AK552">
            <v>0</v>
          </cell>
          <cell r="AL552">
            <v>-40</v>
          </cell>
          <cell r="AM552">
            <v>0</v>
          </cell>
          <cell r="AN552">
            <v>-1419890.72</v>
          </cell>
          <cell r="AO552">
            <v>0</v>
          </cell>
          <cell r="AP552">
            <v>268524003.31999999</v>
          </cell>
        </row>
        <row r="553">
          <cell r="A553">
            <v>356</v>
          </cell>
          <cell r="B553" t="str">
            <v>00</v>
          </cell>
          <cell r="C553" t="str">
            <v>ProdTrans</v>
          </cell>
          <cell r="D553">
            <v>356</v>
          </cell>
          <cell r="E553">
            <v>356</v>
          </cell>
          <cell r="F553" t="str">
            <v>Overhead Conductors and Devices</v>
          </cell>
          <cell r="G553">
            <v>0</v>
          </cell>
          <cell r="H553">
            <v>896688169.5</v>
          </cell>
          <cell r="I553">
            <v>0</v>
          </cell>
          <cell r="J553">
            <v>-4023062.2600000007</v>
          </cell>
          <cell r="K553">
            <v>0</v>
          </cell>
          <cell r="L553">
            <v>892665107.24000001</v>
          </cell>
          <cell r="M553">
            <v>0</v>
          </cell>
          <cell r="N553">
            <v>-4268546.2700000014</v>
          </cell>
          <cell r="O553">
            <v>0</v>
          </cell>
          <cell r="P553">
            <v>888396560.97000003</v>
          </cell>
          <cell r="Q553">
            <v>0</v>
          </cell>
          <cell r="R553">
            <v>382889326</v>
          </cell>
          <cell r="S553">
            <v>0</v>
          </cell>
          <cell r="T553">
            <v>2.2503558281837277</v>
          </cell>
          <cell r="U553">
            <v>0</v>
          </cell>
          <cell r="V553">
            <v>20133408</v>
          </cell>
          <cell r="W553">
            <v>0</v>
          </cell>
          <cell r="X553">
            <v>-4023062.2600000007</v>
          </cell>
          <cell r="Y553">
            <v>0</v>
          </cell>
          <cell r="Z553">
            <v>-30</v>
          </cell>
          <cell r="AA553">
            <v>0</v>
          </cell>
          <cell r="AB553">
            <v>-1206918.6780000003</v>
          </cell>
          <cell r="AC553">
            <v>0</v>
          </cell>
          <cell r="AD553">
            <v>397792753.06200004</v>
          </cell>
          <cell r="AE553">
            <v>0</v>
          </cell>
          <cell r="AF553">
            <v>2.2503558281837277</v>
          </cell>
          <cell r="AG553">
            <v>0</v>
          </cell>
          <cell r="AH553">
            <v>20040113</v>
          </cell>
          <cell r="AI553">
            <v>0</v>
          </cell>
          <cell r="AJ553">
            <v>-4268546.2700000014</v>
          </cell>
          <cell r="AK553">
            <v>0</v>
          </cell>
          <cell r="AL553">
            <v>-30</v>
          </cell>
          <cell r="AM553">
            <v>0</v>
          </cell>
          <cell r="AN553">
            <v>-1280563.8810000003</v>
          </cell>
          <cell r="AO553">
            <v>0</v>
          </cell>
          <cell r="AP553">
            <v>412283755.91100007</v>
          </cell>
        </row>
        <row r="554">
          <cell r="A554">
            <v>357</v>
          </cell>
          <cell r="B554" t="str">
            <v>00</v>
          </cell>
          <cell r="C554" t="str">
            <v>ProdTrans</v>
          </cell>
          <cell r="D554">
            <v>357</v>
          </cell>
          <cell r="E554">
            <v>357</v>
          </cell>
          <cell r="F554" t="str">
            <v>Underground Conduit</v>
          </cell>
          <cell r="G554">
            <v>0</v>
          </cell>
          <cell r="H554">
            <v>3259618.43</v>
          </cell>
          <cell r="I554">
            <v>0</v>
          </cell>
          <cell r="J554">
            <v>-11674.989999999996</v>
          </cell>
          <cell r="K554">
            <v>0</v>
          </cell>
          <cell r="L554">
            <v>3247943.44</v>
          </cell>
          <cell r="M554">
            <v>0</v>
          </cell>
          <cell r="N554">
            <v>-12213.710000000005</v>
          </cell>
          <cell r="O554">
            <v>0</v>
          </cell>
          <cell r="P554">
            <v>3235729.73</v>
          </cell>
          <cell r="Q554">
            <v>0</v>
          </cell>
          <cell r="R554">
            <v>658972</v>
          </cell>
          <cell r="S554">
            <v>0</v>
          </cell>
          <cell r="T554">
            <v>1.6452365791733161</v>
          </cell>
          <cell r="U554">
            <v>0</v>
          </cell>
          <cell r="V554">
            <v>53532</v>
          </cell>
          <cell r="W554">
            <v>0</v>
          </cell>
          <cell r="X554">
            <v>-11674.989999999996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700829.01</v>
          </cell>
          <cell r="AE554">
            <v>0</v>
          </cell>
          <cell r="AF554">
            <v>1.6452365791733161</v>
          </cell>
          <cell r="AG554">
            <v>0</v>
          </cell>
          <cell r="AH554">
            <v>53336</v>
          </cell>
          <cell r="AI554">
            <v>0</v>
          </cell>
          <cell r="AJ554">
            <v>-12213.710000000005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741951.3</v>
          </cell>
        </row>
        <row r="555">
          <cell r="A555">
            <v>358</v>
          </cell>
          <cell r="B555" t="str">
            <v>00</v>
          </cell>
          <cell r="C555" t="str">
            <v>ProdTrans</v>
          </cell>
          <cell r="D555">
            <v>358</v>
          </cell>
          <cell r="E555">
            <v>358</v>
          </cell>
          <cell r="F555" t="str">
            <v>Underground Conductors and Devices</v>
          </cell>
          <cell r="G555">
            <v>0</v>
          </cell>
          <cell r="H555">
            <v>7475094.7999999998</v>
          </cell>
          <cell r="I555">
            <v>0</v>
          </cell>
          <cell r="J555">
            <v>-31434.620000000006</v>
          </cell>
          <cell r="K555">
            <v>0</v>
          </cell>
          <cell r="L555">
            <v>7443660.1799999997</v>
          </cell>
          <cell r="M555">
            <v>0</v>
          </cell>
          <cell r="N555">
            <v>-32798.909999999996</v>
          </cell>
          <cell r="O555">
            <v>0</v>
          </cell>
          <cell r="P555">
            <v>7410861.2699999996</v>
          </cell>
          <cell r="Q555">
            <v>0</v>
          </cell>
          <cell r="R555">
            <v>1662222</v>
          </cell>
          <cell r="S555">
            <v>0</v>
          </cell>
          <cell r="T555">
            <v>1.6448902020446829</v>
          </cell>
          <cell r="U555">
            <v>0</v>
          </cell>
          <cell r="V555">
            <v>122699</v>
          </cell>
          <cell r="W555">
            <v>0</v>
          </cell>
          <cell r="X555">
            <v>-31434.620000000006</v>
          </cell>
          <cell r="Y555">
            <v>0</v>
          </cell>
          <cell r="Z555">
            <v>-5</v>
          </cell>
          <cell r="AA555">
            <v>0</v>
          </cell>
          <cell r="AB555">
            <v>-1571.7310000000004</v>
          </cell>
          <cell r="AC555">
            <v>0</v>
          </cell>
          <cell r="AD555">
            <v>1751914.649</v>
          </cell>
          <cell r="AE555">
            <v>0</v>
          </cell>
          <cell r="AF555">
            <v>1.6448902020446829</v>
          </cell>
          <cell r="AG555">
            <v>0</v>
          </cell>
          <cell r="AH555">
            <v>122170</v>
          </cell>
          <cell r="AI555">
            <v>0</v>
          </cell>
          <cell r="AJ555">
            <v>-32798.909999999996</v>
          </cell>
          <cell r="AK555">
            <v>0</v>
          </cell>
          <cell r="AL555">
            <v>-5</v>
          </cell>
          <cell r="AM555">
            <v>0</v>
          </cell>
          <cell r="AN555">
            <v>-1639.9454999999998</v>
          </cell>
          <cell r="AO555">
            <v>0</v>
          </cell>
          <cell r="AP555">
            <v>1839645.7935000001</v>
          </cell>
        </row>
        <row r="556">
          <cell r="A556">
            <v>359</v>
          </cell>
          <cell r="B556" t="str">
            <v>00</v>
          </cell>
          <cell r="C556" t="str">
            <v>ProdTrans</v>
          </cell>
          <cell r="D556">
            <v>359</v>
          </cell>
          <cell r="E556">
            <v>359</v>
          </cell>
          <cell r="F556" t="str">
            <v>Roads and Trails</v>
          </cell>
          <cell r="G556">
            <v>0</v>
          </cell>
          <cell r="H556">
            <v>11586681.32</v>
          </cell>
          <cell r="I556">
            <v>0</v>
          </cell>
          <cell r="J556">
            <v>-5392.46</v>
          </cell>
          <cell r="K556">
            <v>0</v>
          </cell>
          <cell r="L556">
            <v>11581288.859999999</v>
          </cell>
          <cell r="M556">
            <v>0</v>
          </cell>
          <cell r="N556">
            <v>-5901.7299999999977</v>
          </cell>
          <cell r="O556">
            <v>0</v>
          </cell>
          <cell r="P556">
            <v>11575387.129999999</v>
          </cell>
          <cell r="Q556">
            <v>0</v>
          </cell>
          <cell r="R556">
            <v>3799697</v>
          </cell>
          <cell r="S556">
            <v>0</v>
          </cell>
          <cell r="T556">
            <v>1.3891001200091257</v>
          </cell>
          <cell r="U556">
            <v>0</v>
          </cell>
          <cell r="V556">
            <v>160913</v>
          </cell>
          <cell r="W556">
            <v>0</v>
          </cell>
          <cell r="X556">
            <v>-5392.46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3955217.54</v>
          </cell>
          <cell r="AE556">
            <v>0</v>
          </cell>
          <cell r="AF556">
            <v>1.3891001200091257</v>
          </cell>
          <cell r="AG556">
            <v>0</v>
          </cell>
          <cell r="AH556">
            <v>160835</v>
          </cell>
          <cell r="AI556">
            <v>0</v>
          </cell>
          <cell r="AJ556">
            <v>-5901.7299999999977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4110150.81</v>
          </cell>
        </row>
        <row r="557">
          <cell r="A557">
            <v>0</v>
          </cell>
          <cell r="B557">
            <v>0</v>
          </cell>
          <cell r="C557">
            <v>0</v>
          </cell>
          <cell r="D557">
            <v>0</v>
          </cell>
          <cell r="E557">
            <v>0</v>
          </cell>
          <cell r="F557" t="str">
            <v>TOTAL TRANSMISSION PLANT</v>
          </cell>
          <cell r="G557">
            <v>0</v>
          </cell>
          <cell r="H557">
            <v>4450047956.6400003</v>
          </cell>
          <cell r="I557">
            <v>0</v>
          </cell>
          <cell r="J557">
            <v>-20387911.290000003</v>
          </cell>
          <cell r="K557">
            <v>0</v>
          </cell>
          <cell r="L557">
            <v>4429660045.3499994</v>
          </cell>
          <cell r="M557">
            <v>0</v>
          </cell>
          <cell r="N557">
            <v>-20950485.370000005</v>
          </cell>
          <cell r="O557">
            <v>0</v>
          </cell>
          <cell r="P557">
            <v>4408709559.9800005</v>
          </cell>
          <cell r="Q557">
            <v>0</v>
          </cell>
          <cell r="R557">
            <v>1225781309</v>
          </cell>
          <cell r="S557">
            <v>0</v>
          </cell>
          <cell r="T557">
            <v>0</v>
          </cell>
          <cell r="U557">
            <v>0</v>
          </cell>
          <cell r="V557">
            <v>85003363</v>
          </cell>
          <cell r="W557">
            <v>0</v>
          </cell>
          <cell r="X557">
            <v>-20387911.290000003</v>
          </cell>
          <cell r="Y557">
            <v>0</v>
          </cell>
          <cell r="Z557">
            <v>0</v>
          </cell>
          <cell r="AA557">
            <v>0</v>
          </cell>
          <cell r="AB557">
            <v>-3181927.2800000007</v>
          </cell>
          <cell r="AC557">
            <v>0</v>
          </cell>
          <cell r="AD557">
            <v>1287214833.4299998</v>
          </cell>
          <cell r="AE557">
            <v>0</v>
          </cell>
          <cell r="AF557">
            <v>0</v>
          </cell>
          <cell r="AG557">
            <v>0</v>
          </cell>
          <cell r="AH557">
            <v>84564802</v>
          </cell>
          <cell r="AI557">
            <v>0</v>
          </cell>
          <cell r="AJ557">
            <v>-20950485.370000005</v>
          </cell>
          <cell r="AK557">
            <v>0</v>
          </cell>
          <cell r="AL557">
            <v>0</v>
          </cell>
          <cell r="AM557">
            <v>0</v>
          </cell>
          <cell r="AN557">
            <v>-3353578.4415000002</v>
          </cell>
          <cell r="AO557">
            <v>0</v>
          </cell>
          <cell r="AP557">
            <v>1347475571.6184998</v>
          </cell>
        </row>
        <row r="558">
          <cell r="A558">
            <v>0</v>
          </cell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</row>
        <row r="559">
          <cell r="A559">
            <v>0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</row>
        <row r="560">
          <cell r="A560">
            <v>0</v>
          </cell>
          <cell r="B560">
            <v>0</v>
          </cell>
          <cell r="C560">
            <v>0</v>
          </cell>
          <cell r="D560">
            <v>0</v>
          </cell>
          <cell r="E560" t="str">
            <v>DISTRIBUTION PLANT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</row>
        <row r="561">
          <cell r="A561">
            <v>0</v>
          </cell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</row>
        <row r="562">
          <cell r="A562">
            <v>0</v>
          </cell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 t="str">
            <v>OREGON - DISTRIBUTION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</row>
        <row r="563">
          <cell r="A563" t="str">
            <v>36020Oregon</v>
          </cell>
          <cell r="B563" t="str">
            <v>Oregon</v>
          </cell>
          <cell r="C563" t="str">
            <v>Oregon</v>
          </cell>
          <cell r="D563">
            <v>360.2</v>
          </cell>
          <cell r="E563">
            <v>360.2</v>
          </cell>
          <cell r="F563" t="str">
            <v>Rights-of-Way</v>
          </cell>
          <cell r="G563">
            <v>0</v>
          </cell>
          <cell r="H563">
            <v>4298476.58</v>
          </cell>
          <cell r="I563">
            <v>0</v>
          </cell>
          <cell r="J563">
            <v>-78993.719999999972</v>
          </cell>
          <cell r="K563">
            <v>0</v>
          </cell>
          <cell r="L563">
            <v>4219482.8600000003</v>
          </cell>
          <cell r="M563">
            <v>0</v>
          </cell>
          <cell r="N563">
            <v>-80710.379999999976</v>
          </cell>
          <cell r="O563">
            <v>0</v>
          </cell>
          <cell r="P563">
            <v>4138772.4800000004</v>
          </cell>
          <cell r="Q563">
            <v>0</v>
          </cell>
          <cell r="R563">
            <v>2566965</v>
          </cell>
          <cell r="S563">
            <v>0</v>
          </cell>
          <cell r="T563">
            <v>1.6722311182766663</v>
          </cell>
          <cell r="U563">
            <v>0</v>
          </cell>
          <cell r="V563">
            <v>71220</v>
          </cell>
          <cell r="W563">
            <v>0</v>
          </cell>
          <cell r="X563">
            <v>-78993.719999999972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2559191.2800000003</v>
          </cell>
          <cell r="AE563">
            <v>0</v>
          </cell>
          <cell r="AF563">
            <v>1.6722311182766663</v>
          </cell>
          <cell r="AG563">
            <v>0</v>
          </cell>
          <cell r="AH563">
            <v>69885</v>
          </cell>
          <cell r="AI563">
            <v>0</v>
          </cell>
          <cell r="AJ563">
            <v>-80710.379999999976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2548365.9000000004</v>
          </cell>
        </row>
        <row r="564">
          <cell r="A564" t="str">
            <v>36100Oregon</v>
          </cell>
          <cell r="B564" t="str">
            <v>Oregon</v>
          </cell>
          <cell r="C564" t="str">
            <v>Oregon</v>
          </cell>
          <cell r="D564">
            <v>361</v>
          </cell>
          <cell r="E564">
            <v>361</v>
          </cell>
          <cell r="F564" t="str">
            <v>Structures and Improvements</v>
          </cell>
          <cell r="G564">
            <v>0</v>
          </cell>
          <cell r="H564">
            <v>20889104.379999999</v>
          </cell>
          <cell r="I564">
            <v>0</v>
          </cell>
          <cell r="J564">
            <v>-107558.12000000001</v>
          </cell>
          <cell r="K564">
            <v>0</v>
          </cell>
          <cell r="L564">
            <v>20781546.259999998</v>
          </cell>
          <cell r="M564">
            <v>0</v>
          </cell>
          <cell r="N564">
            <v>-110584.75999999997</v>
          </cell>
          <cell r="O564">
            <v>0</v>
          </cell>
          <cell r="P564">
            <v>20670961.499999996</v>
          </cell>
          <cell r="Q564">
            <v>0</v>
          </cell>
          <cell r="R564">
            <v>4634405</v>
          </cell>
          <cell r="S564">
            <v>0</v>
          </cell>
          <cell r="T564">
            <v>1.5840078355910032</v>
          </cell>
          <cell r="U564">
            <v>0</v>
          </cell>
          <cell r="V564">
            <v>330033</v>
          </cell>
          <cell r="W564">
            <v>0</v>
          </cell>
          <cell r="X564">
            <v>-107558.12000000001</v>
          </cell>
          <cell r="Y564">
            <v>0</v>
          </cell>
          <cell r="Z564">
            <v>-10</v>
          </cell>
          <cell r="AA564">
            <v>0</v>
          </cell>
          <cell r="AB564">
            <v>-10755.812000000002</v>
          </cell>
          <cell r="AC564">
            <v>0</v>
          </cell>
          <cell r="AD564">
            <v>4846124.068</v>
          </cell>
          <cell r="AE564">
            <v>0</v>
          </cell>
          <cell r="AF564">
            <v>1.5840078355910032</v>
          </cell>
          <cell r="AG564">
            <v>0</v>
          </cell>
          <cell r="AH564">
            <v>328305</v>
          </cell>
          <cell r="AI564">
            <v>0</v>
          </cell>
          <cell r="AJ564">
            <v>-110584.75999999997</v>
          </cell>
          <cell r="AK564">
            <v>0</v>
          </cell>
          <cell r="AL564">
            <v>-10</v>
          </cell>
          <cell r="AM564">
            <v>0</v>
          </cell>
          <cell r="AN564">
            <v>-11058.475999999997</v>
          </cell>
          <cell r="AO564">
            <v>0</v>
          </cell>
          <cell r="AP564">
            <v>5052785.8320000004</v>
          </cell>
        </row>
        <row r="565">
          <cell r="A565" t="str">
            <v>36200Oregon</v>
          </cell>
          <cell r="B565" t="str">
            <v>Oregon</v>
          </cell>
          <cell r="C565" t="str">
            <v>Oregon</v>
          </cell>
          <cell r="D565">
            <v>362</v>
          </cell>
          <cell r="E565">
            <v>362</v>
          </cell>
          <cell r="F565" t="str">
            <v>Station Equipment</v>
          </cell>
          <cell r="G565">
            <v>0</v>
          </cell>
          <cell r="H565">
            <v>207126368.09</v>
          </cell>
          <cell r="I565">
            <v>0</v>
          </cell>
          <cell r="J565">
            <v>-2238317.34</v>
          </cell>
          <cell r="K565">
            <v>0</v>
          </cell>
          <cell r="L565">
            <v>204888050.75</v>
          </cell>
          <cell r="M565">
            <v>0</v>
          </cell>
          <cell r="N565">
            <v>-2257287.9399999995</v>
          </cell>
          <cell r="O565">
            <v>0</v>
          </cell>
          <cell r="P565">
            <v>202630762.81</v>
          </cell>
          <cell r="Q565">
            <v>0</v>
          </cell>
          <cell r="R565">
            <v>57911708</v>
          </cell>
          <cell r="S565">
            <v>0</v>
          </cell>
          <cell r="T565">
            <v>2.0580779966074889</v>
          </cell>
          <cell r="U565">
            <v>0</v>
          </cell>
          <cell r="V565">
            <v>4239789</v>
          </cell>
          <cell r="W565">
            <v>0</v>
          </cell>
          <cell r="X565">
            <v>-2238317.34</v>
          </cell>
          <cell r="Y565">
            <v>0</v>
          </cell>
          <cell r="Z565">
            <v>-15</v>
          </cell>
          <cell r="AA565">
            <v>0</v>
          </cell>
          <cell r="AB565">
            <v>-335747.60099999997</v>
          </cell>
          <cell r="AC565">
            <v>0</v>
          </cell>
          <cell r="AD565">
            <v>59577432.058999993</v>
          </cell>
          <cell r="AE565">
            <v>0</v>
          </cell>
          <cell r="AF565">
            <v>2.0580779966074889</v>
          </cell>
          <cell r="AG565">
            <v>0</v>
          </cell>
          <cell r="AH565">
            <v>4193528</v>
          </cell>
          <cell r="AI565">
            <v>0</v>
          </cell>
          <cell r="AJ565">
            <v>-2257287.9399999995</v>
          </cell>
          <cell r="AK565">
            <v>0</v>
          </cell>
          <cell r="AL565">
            <v>-15</v>
          </cell>
          <cell r="AM565">
            <v>0</v>
          </cell>
          <cell r="AN565">
            <v>-338593.19099999993</v>
          </cell>
          <cell r="AO565">
            <v>0</v>
          </cell>
          <cell r="AP565">
            <v>61175078.927999996</v>
          </cell>
        </row>
        <row r="566">
          <cell r="A566" t="str">
            <v>36270Oregon</v>
          </cell>
          <cell r="B566" t="str">
            <v>Oregon</v>
          </cell>
          <cell r="C566" t="str">
            <v>Oregon</v>
          </cell>
          <cell r="D566">
            <v>362.7</v>
          </cell>
          <cell r="E566">
            <v>362.7</v>
          </cell>
          <cell r="F566" t="str">
            <v>Supervisory Equipment</v>
          </cell>
          <cell r="G566">
            <v>0</v>
          </cell>
          <cell r="H566">
            <v>3105264.88</v>
          </cell>
          <cell r="I566">
            <v>0</v>
          </cell>
          <cell r="J566">
            <v>-124524.81999999999</v>
          </cell>
          <cell r="K566">
            <v>0</v>
          </cell>
          <cell r="L566">
            <v>2980740.06</v>
          </cell>
          <cell r="M566">
            <v>0</v>
          </cell>
          <cell r="N566">
            <v>-128528.13999999998</v>
          </cell>
          <cell r="O566">
            <v>0</v>
          </cell>
          <cell r="P566">
            <v>2852211.92</v>
          </cell>
          <cell r="Q566">
            <v>0</v>
          </cell>
          <cell r="R566">
            <v>1998214</v>
          </cell>
          <cell r="S566">
            <v>0</v>
          </cell>
          <cell r="T566">
            <v>3.9900483561010271</v>
          </cell>
          <cell r="U566">
            <v>0</v>
          </cell>
          <cell r="V566">
            <v>121417</v>
          </cell>
          <cell r="W566">
            <v>0</v>
          </cell>
          <cell r="X566">
            <v>-124524.81999999999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1995106.18</v>
          </cell>
          <cell r="AE566">
            <v>0</v>
          </cell>
          <cell r="AF566">
            <v>3.9900483561010271</v>
          </cell>
          <cell r="AG566">
            <v>0</v>
          </cell>
          <cell r="AH566">
            <v>116369</v>
          </cell>
          <cell r="AI566">
            <v>0</v>
          </cell>
          <cell r="AJ566">
            <v>-128528.13999999998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1982947.0399999998</v>
          </cell>
        </row>
        <row r="567">
          <cell r="A567" t="str">
            <v>36400Oregon</v>
          </cell>
          <cell r="B567" t="str">
            <v>Oregon</v>
          </cell>
          <cell r="C567" t="str">
            <v>Oregon</v>
          </cell>
          <cell r="D567">
            <v>364</v>
          </cell>
          <cell r="E567">
            <v>364</v>
          </cell>
          <cell r="F567" t="str">
            <v>Poles, Towers and Fixtures</v>
          </cell>
          <cell r="G567">
            <v>0</v>
          </cell>
          <cell r="H567">
            <v>329864981.76999998</v>
          </cell>
          <cell r="I567">
            <v>0</v>
          </cell>
          <cell r="J567">
            <v>-2435618.8600000013</v>
          </cell>
          <cell r="K567">
            <v>0</v>
          </cell>
          <cell r="L567">
            <v>327429362.90999997</v>
          </cell>
          <cell r="M567">
            <v>0</v>
          </cell>
          <cell r="N567">
            <v>-2506869.4000000004</v>
          </cell>
          <cell r="O567">
            <v>0</v>
          </cell>
          <cell r="P567">
            <v>324922493.50999999</v>
          </cell>
          <cell r="Q567">
            <v>0</v>
          </cell>
          <cell r="R567">
            <v>198016630</v>
          </cell>
          <cell r="S567">
            <v>0</v>
          </cell>
          <cell r="T567">
            <v>3.9511393160013975</v>
          </cell>
          <cell r="U567">
            <v>0</v>
          </cell>
          <cell r="V567">
            <v>12985308</v>
          </cell>
          <cell r="W567">
            <v>0</v>
          </cell>
          <cell r="X567">
            <v>-2435618.8600000013</v>
          </cell>
          <cell r="Y567">
            <v>0</v>
          </cell>
          <cell r="Z567">
            <v>-100</v>
          </cell>
          <cell r="AA567">
            <v>0</v>
          </cell>
          <cell r="AB567">
            <v>-2435618.8600000013</v>
          </cell>
          <cell r="AC567">
            <v>0</v>
          </cell>
          <cell r="AD567">
            <v>206130700.27999997</v>
          </cell>
          <cell r="AE567">
            <v>0</v>
          </cell>
          <cell r="AF567">
            <v>3.9511393160013975</v>
          </cell>
          <cell r="AG567">
            <v>0</v>
          </cell>
          <cell r="AH567">
            <v>12887665</v>
          </cell>
          <cell r="AI567">
            <v>0</v>
          </cell>
          <cell r="AJ567">
            <v>-2506869.4000000004</v>
          </cell>
          <cell r="AK567">
            <v>0</v>
          </cell>
          <cell r="AL567">
            <v>-100</v>
          </cell>
          <cell r="AM567">
            <v>0</v>
          </cell>
          <cell r="AN567">
            <v>-2506869.4000000004</v>
          </cell>
          <cell r="AO567">
            <v>0</v>
          </cell>
          <cell r="AP567">
            <v>214004626.47999996</v>
          </cell>
        </row>
        <row r="568">
          <cell r="A568" t="str">
            <v>36500Oregon</v>
          </cell>
          <cell r="B568" t="str">
            <v>Oregon</v>
          </cell>
          <cell r="C568" t="str">
            <v>Oregon</v>
          </cell>
          <cell r="D568">
            <v>365</v>
          </cell>
          <cell r="E568">
            <v>365</v>
          </cell>
          <cell r="F568" t="str">
            <v>Overhead Conductors and Devices</v>
          </cell>
          <cell r="G568">
            <v>0</v>
          </cell>
          <cell r="H568">
            <v>234791947.74000001</v>
          </cell>
          <cell r="I568">
            <v>0</v>
          </cell>
          <cell r="J568">
            <v>-2154966.2900000005</v>
          </cell>
          <cell r="K568">
            <v>0</v>
          </cell>
          <cell r="L568">
            <v>232636981.45000002</v>
          </cell>
          <cell r="M568">
            <v>0</v>
          </cell>
          <cell r="N568">
            <v>-2172121.83</v>
          </cell>
          <cell r="O568">
            <v>0</v>
          </cell>
          <cell r="P568">
            <v>230464859.62</v>
          </cell>
          <cell r="Q568">
            <v>0</v>
          </cell>
          <cell r="R568">
            <v>104278826</v>
          </cell>
          <cell r="S568">
            <v>0</v>
          </cell>
          <cell r="T568">
            <v>3.0123730702415088</v>
          </cell>
          <cell r="U568">
            <v>0</v>
          </cell>
          <cell r="V568">
            <v>7040352</v>
          </cell>
          <cell r="W568">
            <v>0</v>
          </cell>
          <cell r="X568">
            <v>-2154966.2900000005</v>
          </cell>
          <cell r="Y568">
            <v>0</v>
          </cell>
          <cell r="Z568">
            <v>-70</v>
          </cell>
          <cell r="AA568">
            <v>0</v>
          </cell>
          <cell r="AB568">
            <v>-1508476.4030000004</v>
          </cell>
          <cell r="AC568">
            <v>0</v>
          </cell>
          <cell r="AD568">
            <v>107655735.307</v>
          </cell>
          <cell r="AE568">
            <v>0</v>
          </cell>
          <cell r="AF568">
            <v>3.0123730702415088</v>
          </cell>
          <cell r="AG568">
            <v>0</v>
          </cell>
          <cell r="AH568">
            <v>6975178</v>
          </cell>
          <cell r="AI568">
            <v>0</v>
          </cell>
          <cell r="AJ568">
            <v>-2172121.83</v>
          </cell>
          <cell r="AK568">
            <v>0</v>
          </cell>
          <cell r="AL568">
            <v>-70</v>
          </cell>
          <cell r="AM568">
            <v>0</v>
          </cell>
          <cell r="AN568">
            <v>-1520485.281</v>
          </cell>
          <cell r="AO568">
            <v>0</v>
          </cell>
          <cell r="AP568">
            <v>110938306.19599999</v>
          </cell>
        </row>
        <row r="569">
          <cell r="A569" t="str">
            <v>36600Oregon</v>
          </cell>
          <cell r="B569" t="str">
            <v>Oregon</v>
          </cell>
          <cell r="C569" t="str">
            <v>Oregon</v>
          </cell>
          <cell r="D569">
            <v>366</v>
          </cell>
          <cell r="E569">
            <v>366</v>
          </cell>
          <cell r="F569" t="str">
            <v>Underground Conduit</v>
          </cell>
          <cell r="G569">
            <v>0</v>
          </cell>
          <cell r="H569">
            <v>84576613.030000001</v>
          </cell>
          <cell r="I569">
            <v>0</v>
          </cell>
          <cell r="J569">
            <v>-209287.65</v>
          </cell>
          <cell r="K569">
            <v>0</v>
          </cell>
          <cell r="L569">
            <v>84367325.379999995</v>
          </cell>
          <cell r="M569">
            <v>0</v>
          </cell>
          <cell r="N569">
            <v>-219908.78999999995</v>
          </cell>
          <cell r="O569">
            <v>0</v>
          </cell>
          <cell r="P569">
            <v>84147416.589999989</v>
          </cell>
          <cell r="Q569">
            <v>0</v>
          </cell>
          <cell r="R569">
            <v>33171375</v>
          </cell>
          <cell r="S569">
            <v>0</v>
          </cell>
          <cell r="T569">
            <v>2.6077778880216163</v>
          </cell>
          <cell r="U569">
            <v>0</v>
          </cell>
          <cell r="V569">
            <v>2202841</v>
          </cell>
          <cell r="W569">
            <v>0</v>
          </cell>
          <cell r="X569">
            <v>-209287.65</v>
          </cell>
          <cell r="Y569">
            <v>0</v>
          </cell>
          <cell r="Z569">
            <v>-50</v>
          </cell>
          <cell r="AA569">
            <v>0</v>
          </cell>
          <cell r="AB569">
            <v>-104643.825</v>
          </cell>
          <cell r="AC569">
            <v>0</v>
          </cell>
          <cell r="AD569">
            <v>35060284.524999999</v>
          </cell>
          <cell r="AE569">
            <v>0</v>
          </cell>
          <cell r="AF569">
            <v>2.6077778880216163</v>
          </cell>
          <cell r="AG569">
            <v>0</v>
          </cell>
          <cell r="AH569">
            <v>2197245</v>
          </cell>
          <cell r="AI569">
            <v>0</v>
          </cell>
          <cell r="AJ569">
            <v>-219908.78999999995</v>
          </cell>
          <cell r="AK569">
            <v>0</v>
          </cell>
          <cell r="AL569">
            <v>-50</v>
          </cell>
          <cell r="AM569">
            <v>0</v>
          </cell>
          <cell r="AN569">
            <v>-109954.39499999997</v>
          </cell>
          <cell r="AO569">
            <v>0</v>
          </cell>
          <cell r="AP569">
            <v>36927666.339999996</v>
          </cell>
        </row>
        <row r="570">
          <cell r="A570" t="str">
            <v>36700Oregon</v>
          </cell>
          <cell r="B570" t="str">
            <v>Oregon</v>
          </cell>
          <cell r="C570" t="str">
            <v>Oregon</v>
          </cell>
          <cell r="D570">
            <v>367</v>
          </cell>
          <cell r="E570">
            <v>367</v>
          </cell>
          <cell r="F570" t="str">
            <v>Underground Conductors and Devices</v>
          </cell>
          <cell r="G570">
            <v>0</v>
          </cell>
          <cell r="H570">
            <v>157816848.24000001</v>
          </cell>
          <cell r="I570">
            <v>0</v>
          </cell>
          <cell r="J570">
            <v>-596633.59999999986</v>
          </cell>
          <cell r="K570">
            <v>0</v>
          </cell>
          <cell r="L570">
            <v>157220214.64000002</v>
          </cell>
          <cell r="M570">
            <v>0</v>
          </cell>
          <cell r="N570">
            <v>-631159.87999999989</v>
          </cell>
          <cell r="O570">
            <v>0</v>
          </cell>
          <cell r="P570">
            <v>156589054.76000002</v>
          </cell>
          <cell r="Q570">
            <v>0</v>
          </cell>
          <cell r="R570">
            <v>62634267</v>
          </cell>
          <cell r="S570">
            <v>0</v>
          </cell>
          <cell r="T570">
            <v>2.4422863965609589</v>
          </cell>
          <cell r="U570">
            <v>0</v>
          </cell>
          <cell r="V570">
            <v>3847054</v>
          </cell>
          <cell r="W570">
            <v>0</v>
          </cell>
          <cell r="X570">
            <v>-596633.59999999986</v>
          </cell>
          <cell r="Y570">
            <v>0</v>
          </cell>
          <cell r="Z570">
            <v>-35</v>
          </cell>
          <cell r="AA570">
            <v>0</v>
          </cell>
          <cell r="AB570">
            <v>-208821.75999999995</v>
          </cell>
          <cell r="AC570">
            <v>0</v>
          </cell>
          <cell r="AD570">
            <v>65675865.640000001</v>
          </cell>
          <cell r="AE570">
            <v>0</v>
          </cell>
          <cell r="AF570">
            <v>2.4422863965609589</v>
          </cell>
          <cell r="AG570">
            <v>0</v>
          </cell>
          <cell r="AH570">
            <v>3832061</v>
          </cell>
          <cell r="AI570">
            <v>0</v>
          </cell>
          <cell r="AJ570">
            <v>-631159.87999999989</v>
          </cell>
          <cell r="AK570">
            <v>0</v>
          </cell>
          <cell r="AL570">
            <v>-35</v>
          </cell>
          <cell r="AM570">
            <v>0</v>
          </cell>
          <cell r="AN570">
            <v>-220905.95799999998</v>
          </cell>
          <cell r="AO570">
            <v>0</v>
          </cell>
          <cell r="AP570">
            <v>68655860.802000001</v>
          </cell>
        </row>
        <row r="571">
          <cell r="A571" t="str">
            <v>36800Oregon</v>
          </cell>
          <cell r="B571" t="str">
            <v>Oregon</v>
          </cell>
          <cell r="C571" t="str">
            <v>Oregon</v>
          </cell>
          <cell r="D571">
            <v>368</v>
          </cell>
          <cell r="E571">
            <v>368</v>
          </cell>
          <cell r="F571" t="str">
            <v>Line Transformers</v>
          </cell>
          <cell r="G571">
            <v>0</v>
          </cell>
          <cell r="H571">
            <v>394583572.02999997</v>
          </cell>
          <cell r="I571">
            <v>0</v>
          </cell>
          <cell r="J571">
            <v>-5208292.8099999996</v>
          </cell>
          <cell r="K571">
            <v>0</v>
          </cell>
          <cell r="L571">
            <v>389375279.21999997</v>
          </cell>
          <cell r="M571">
            <v>0</v>
          </cell>
          <cell r="N571">
            <v>-5351645.5799999973</v>
          </cell>
          <cell r="O571">
            <v>0</v>
          </cell>
          <cell r="P571">
            <v>384023633.63999999</v>
          </cell>
          <cell r="Q571">
            <v>0</v>
          </cell>
          <cell r="R571">
            <v>183202632</v>
          </cell>
          <cell r="S571">
            <v>0</v>
          </cell>
          <cell r="T571">
            <v>2.8853911376151422</v>
          </cell>
          <cell r="U571">
            <v>0</v>
          </cell>
          <cell r="V571">
            <v>11310140</v>
          </cell>
          <cell r="W571">
            <v>0</v>
          </cell>
          <cell r="X571">
            <v>-5208292.8099999996</v>
          </cell>
          <cell r="Y571">
            <v>0</v>
          </cell>
          <cell r="Z571">
            <v>-20</v>
          </cell>
          <cell r="AA571">
            <v>0</v>
          </cell>
          <cell r="AB571">
            <v>-1041658.5619999999</v>
          </cell>
          <cell r="AC571">
            <v>0</v>
          </cell>
          <cell r="AD571">
            <v>188262820.62799999</v>
          </cell>
          <cell r="AE571">
            <v>0</v>
          </cell>
          <cell r="AF571">
            <v>2.8853911376151422</v>
          </cell>
          <cell r="AG571">
            <v>0</v>
          </cell>
          <cell r="AH571">
            <v>11157792</v>
          </cell>
          <cell r="AI571">
            <v>0</v>
          </cell>
          <cell r="AJ571">
            <v>-5351645.5799999973</v>
          </cell>
          <cell r="AK571">
            <v>0</v>
          </cell>
          <cell r="AL571">
            <v>-20</v>
          </cell>
          <cell r="AM571">
            <v>0</v>
          </cell>
          <cell r="AN571">
            <v>-1070329.1159999995</v>
          </cell>
          <cell r="AO571">
            <v>0</v>
          </cell>
          <cell r="AP571">
            <v>192998637.93200001</v>
          </cell>
        </row>
        <row r="572">
          <cell r="A572" t="str">
            <v>36910Oregon</v>
          </cell>
          <cell r="B572" t="str">
            <v>Oregon</v>
          </cell>
          <cell r="C572" t="str">
            <v>Oregon</v>
          </cell>
          <cell r="D572">
            <v>369.1</v>
          </cell>
          <cell r="E572">
            <v>369.1</v>
          </cell>
          <cell r="F572" t="str">
            <v>Overhead Services</v>
          </cell>
          <cell r="G572">
            <v>0</v>
          </cell>
          <cell r="H572">
            <v>74710338.719999999</v>
          </cell>
          <cell r="I572">
            <v>0</v>
          </cell>
          <cell r="J572">
            <v>-645970.25</v>
          </cell>
          <cell r="K572">
            <v>0</v>
          </cell>
          <cell r="L572">
            <v>74064368.469999999</v>
          </cell>
          <cell r="M572">
            <v>0</v>
          </cell>
          <cell r="N572">
            <v>-658288.79</v>
          </cell>
          <cell r="O572">
            <v>0</v>
          </cell>
          <cell r="P572">
            <v>73406079.679999992</v>
          </cell>
          <cell r="Q572">
            <v>0</v>
          </cell>
          <cell r="R572">
            <v>27291552</v>
          </cell>
          <cell r="S572">
            <v>0</v>
          </cell>
          <cell r="T572">
            <v>1.8767060232874302</v>
          </cell>
          <cell r="U572">
            <v>0</v>
          </cell>
          <cell r="V572">
            <v>1396032</v>
          </cell>
          <cell r="W572">
            <v>0</v>
          </cell>
          <cell r="X572">
            <v>-645970.25</v>
          </cell>
          <cell r="Y572">
            <v>0</v>
          </cell>
          <cell r="Z572">
            <v>-35</v>
          </cell>
          <cell r="AA572">
            <v>0</v>
          </cell>
          <cell r="AB572">
            <v>-226089.58749999999</v>
          </cell>
          <cell r="AC572">
            <v>0</v>
          </cell>
          <cell r="AD572">
            <v>27815524.162500001</v>
          </cell>
          <cell r="AE572">
            <v>0</v>
          </cell>
          <cell r="AF572">
            <v>1.8767060232874302</v>
          </cell>
          <cell r="AG572">
            <v>0</v>
          </cell>
          <cell r="AH572">
            <v>1383793</v>
          </cell>
          <cell r="AI572">
            <v>0</v>
          </cell>
          <cell r="AJ572">
            <v>-658288.79</v>
          </cell>
          <cell r="AK572">
            <v>0</v>
          </cell>
          <cell r="AL572">
            <v>-35</v>
          </cell>
          <cell r="AM572">
            <v>0</v>
          </cell>
          <cell r="AN572">
            <v>-230401.07650000002</v>
          </cell>
          <cell r="AO572">
            <v>0</v>
          </cell>
          <cell r="AP572">
            <v>28310627.296000004</v>
          </cell>
        </row>
        <row r="573">
          <cell r="A573" t="str">
            <v>36920Oregon</v>
          </cell>
          <cell r="B573" t="str">
            <v>Oregon</v>
          </cell>
          <cell r="C573" t="str">
            <v>Oregon</v>
          </cell>
          <cell r="D573">
            <v>369.2</v>
          </cell>
          <cell r="E573">
            <v>369.2</v>
          </cell>
          <cell r="F573" t="str">
            <v>Underground Services</v>
          </cell>
          <cell r="G573">
            <v>0</v>
          </cell>
          <cell r="H573">
            <v>150766692.16999999</v>
          </cell>
          <cell r="I573">
            <v>0</v>
          </cell>
          <cell r="J573">
            <v>-169027.05000000002</v>
          </cell>
          <cell r="K573">
            <v>0</v>
          </cell>
          <cell r="L573">
            <v>150597665.11999997</v>
          </cell>
          <cell r="M573">
            <v>0</v>
          </cell>
          <cell r="N573">
            <v>-190872.37999999995</v>
          </cell>
          <cell r="O573">
            <v>0</v>
          </cell>
          <cell r="P573">
            <v>150406792.73999998</v>
          </cell>
          <cell r="Q573">
            <v>0</v>
          </cell>
          <cell r="R573">
            <v>59699063</v>
          </cell>
          <cell r="S573">
            <v>0</v>
          </cell>
          <cell r="T573">
            <v>2.1378843537414776</v>
          </cell>
          <cell r="U573">
            <v>0</v>
          </cell>
          <cell r="V573">
            <v>3221411</v>
          </cell>
          <cell r="W573">
            <v>0</v>
          </cell>
          <cell r="X573">
            <v>-169027.05000000002</v>
          </cell>
          <cell r="Y573">
            <v>0</v>
          </cell>
          <cell r="Z573">
            <v>-40</v>
          </cell>
          <cell r="AA573">
            <v>0</v>
          </cell>
          <cell r="AB573">
            <v>-67610.820000000007</v>
          </cell>
          <cell r="AC573">
            <v>0</v>
          </cell>
          <cell r="AD573">
            <v>62683836.130000003</v>
          </cell>
          <cell r="AE573">
            <v>0</v>
          </cell>
          <cell r="AF573">
            <v>2.1378843537414776</v>
          </cell>
          <cell r="AG573">
            <v>0</v>
          </cell>
          <cell r="AH573">
            <v>3217564</v>
          </cell>
          <cell r="AI573">
            <v>0</v>
          </cell>
          <cell r="AJ573">
            <v>-190872.37999999995</v>
          </cell>
          <cell r="AK573">
            <v>0</v>
          </cell>
          <cell r="AL573">
            <v>-40</v>
          </cell>
          <cell r="AM573">
            <v>0</v>
          </cell>
          <cell r="AN573">
            <v>-76348.951999999976</v>
          </cell>
          <cell r="AO573">
            <v>0</v>
          </cell>
          <cell r="AP573">
            <v>65634178.798</v>
          </cell>
        </row>
        <row r="574">
          <cell r="A574" t="str">
            <v>37000Oregon</v>
          </cell>
          <cell r="B574" t="str">
            <v>Oregon</v>
          </cell>
          <cell r="C574" t="str">
            <v>Oregon</v>
          </cell>
          <cell r="D574">
            <v>370</v>
          </cell>
          <cell r="E574">
            <v>370</v>
          </cell>
          <cell r="F574" t="str">
            <v>Meters</v>
          </cell>
          <cell r="G574">
            <v>0</v>
          </cell>
          <cell r="H574">
            <v>59656267.950000003</v>
          </cell>
          <cell r="I574">
            <v>0</v>
          </cell>
          <cell r="J574">
            <v>-9819342.160000002</v>
          </cell>
          <cell r="K574">
            <v>0</v>
          </cell>
          <cell r="L574">
            <v>49836925.789999999</v>
          </cell>
          <cell r="M574">
            <v>0</v>
          </cell>
          <cell r="N574">
            <v>-5383008.0599999996</v>
          </cell>
          <cell r="O574">
            <v>0</v>
          </cell>
          <cell r="P574">
            <v>44453917.729999997</v>
          </cell>
          <cell r="Q574">
            <v>0</v>
          </cell>
          <cell r="R574">
            <v>45470508</v>
          </cell>
          <cell r="S574">
            <v>0</v>
          </cell>
          <cell r="T574">
            <v>3.6380750715264574</v>
          </cell>
          <cell r="U574">
            <v>0</v>
          </cell>
          <cell r="V574">
            <v>1991722</v>
          </cell>
          <cell r="W574">
            <v>0</v>
          </cell>
          <cell r="X574">
            <v>-9819342.160000002</v>
          </cell>
          <cell r="Y574">
            <v>0</v>
          </cell>
          <cell r="Z574">
            <v>-4</v>
          </cell>
          <cell r="AA574">
            <v>0</v>
          </cell>
          <cell r="AB574">
            <v>-392773.68640000006</v>
          </cell>
          <cell r="AC574">
            <v>0</v>
          </cell>
          <cell r="AD574">
            <v>37250114.153599992</v>
          </cell>
          <cell r="AE574">
            <v>0</v>
          </cell>
          <cell r="AF574">
            <v>3.6380750715264574</v>
          </cell>
          <cell r="AG574">
            <v>0</v>
          </cell>
          <cell r="AH574">
            <v>1715186</v>
          </cell>
          <cell r="AI574">
            <v>0</v>
          </cell>
          <cell r="AJ574">
            <v>-5383008.0599999996</v>
          </cell>
          <cell r="AK574">
            <v>0</v>
          </cell>
          <cell r="AL574">
            <v>-4</v>
          </cell>
          <cell r="AM574">
            <v>0</v>
          </cell>
          <cell r="AN574">
            <v>-215320.32239999998</v>
          </cell>
          <cell r="AO574">
            <v>0</v>
          </cell>
          <cell r="AP574">
            <v>33366971.77119999</v>
          </cell>
        </row>
        <row r="575">
          <cell r="A575" t="str">
            <v>37100Oregon</v>
          </cell>
          <cell r="B575" t="str">
            <v>Oregon</v>
          </cell>
          <cell r="C575" t="str">
            <v>Oregon</v>
          </cell>
          <cell r="D575">
            <v>371</v>
          </cell>
          <cell r="E575">
            <v>371</v>
          </cell>
          <cell r="F575" t="str">
            <v>Installations on Customer Premises</v>
          </cell>
          <cell r="G575">
            <v>0</v>
          </cell>
          <cell r="H575">
            <v>2475610.15</v>
          </cell>
          <cell r="I575">
            <v>0</v>
          </cell>
          <cell r="J575">
            <v>-133631.44000000003</v>
          </cell>
          <cell r="K575">
            <v>0</v>
          </cell>
          <cell r="L575">
            <v>2341978.71</v>
          </cell>
          <cell r="M575">
            <v>0</v>
          </cell>
          <cell r="N575">
            <v>-129233.09999999999</v>
          </cell>
          <cell r="O575">
            <v>0</v>
          </cell>
          <cell r="P575">
            <v>2212745.61</v>
          </cell>
          <cell r="Q575">
            <v>0</v>
          </cell>
          <cell r="R575">
            <v>1948456</v>
          </cell>
          <cell r="S575">
            <v>0</v>
          </cell>
          <cell r="T575">
            <v>4.799905454765085</v>
          </cell>
          <cell r="U575">
            <v>0</v>
          </cell>
          <cell r="V575">
            <v>115620</v>
          </cell>
          <cell r="W575">
            <v>0</v>
          </cell>
          <cell r="X575">
            <v>-133631.44000000003</v>
          </cell>
          <cell r="Y575">
            <v>0</v>
          </cell>
          <cell r="Z575">
            <v>-50</v>
          </cell>
          <cell r="AA575">
            <v>0</v>
          </cell>
          <cell r="AB575">
            <v>-66815.720000000016</v>
          </cell>
          <cell r="AC575">
            <v>0</v>
          </cell>
          <cell r="AD575">
            <v>1863628.84</v>
          </cell>
          <cell r="AE575">
            <v>0</v>
          </cell>
          <cell r="AF575">
            <v>4.799905454765085</v>
          </cell>
          <cell r="AG575">
            <v>0</v>
          </cell>
          <cell r="AH575">
            <v>109311</v>
          </cell>
          <cell r="AI575">
            <v>0</v>
          </cell>
          <cell r="AJ575">
            <v>-129233.09999999999</v>
          </cell>
          <cell r="AK575">
            <v>0</v>
          </cell>
          <cell r="AL575">
            <v>-50</v>
          </cell>
          <cell r="AM575">
            <v>0</v>
          </cell>
          <cell r="AN575">
            <v>-64616.55</v>
          </cell>
          <cell r="AO575">
            <v>0</v>
          </cell>
          <cell r="AP575">
            <v>1779090.19</v>
          </cell>
        </row>
        <row r="576">
          <cell r="A576" t="str">
            <v>37300Oregon</v>
          </cell>
          <cell r="B576" t="str">
            <v>Oregon</v>
          </cell>
          <cell r="C576" t="str">
            <v>Oregon</v>
          </cell>
          <cell r="D576">
            <v>373</v>
          </cell>
          <cell r="E576">
            <v>373</v>
          </cell>
          <cell r="F576" t="str">
            <v>Street Lighting and Signal Systems</v>
          </cell>
          <cell r="G576">
            <v>0</v>
          </cell>
          <cell r="H576">
            <v>22114089.91</v>
          </cell>
          <cell r="I576">
            <v>0</v>
          </cell>
          <cell r="J576">
            <v>-302464.78999999998</v>
          </cell>
          <cell r="K576">
            <v>0</v>
          </cell>
          <cell r="L576">
            <v>21811625.120000001</v>
          </cell>
          <cell r="M576">
            <v>0</v>
          </cell>
          <cell r="N576">
            <v>-305276.86</v>
          </cell>
          <cell r="O576">
            <v>0</v>
          </cell>
          <cell r="P576">
            <v>21506348.260000002</v>
          </cell>
          <cell r="Q576">
            <v>0</v>
          </cell>
          <cell r="R576">
            <v>8686486</v>
          </cell>
          <cell r="S576">
            <v>0</v>
          </cell>
          <cell r="T576">
            <v>3.0555198447317591</v>
          </cell>
          <cell r="U576">
            <v>0</v>
          </cell>
          <cell r="V576">
            <v>671079</v>
          </cell>
          <cell r="W576">
            <v>0</v>
          </cell>
          <cell r="X576">
            <v>-302464.78999999998</v>
          </cell>
          <cell r="Y576">
            <v>0</v>
          </cell>
          <cell r="Z576">
            <v>-40</v>
          </cell>
          <cell r="AA576">
            <v>0</v>
          </cell>
          <cell r="AB576">
            <v>-120985.916</v>
          </cell>
          <cell r="AC576">
            <v>0</v>
          </cell>
          <cell r="AD576">
            <v>8934114.2940000016</v>
          </cell>
          <cell r="AE576">
            <v>0</v>
          </cell>
          <cell r="AF576">
            <v>3.0555198447317591</v>
          </cell>
          <cell r="AG576">
            <v>0</v>
          </cell>
          <cell r="AH576">
            <v>661795</v>
          </cell>
          <cell r="AI576">
            <v>0</v>
          </cell>
          <cell r="AJ576">
            <v>-305276.86</v>
          </cell>
          <cell r="AK576">
            <v>0</v>
          </cell>
          <cell r="AL576">
            <v>-40</v>
          </cell>
          <cell r="AM576">
            <v>0</v>
          </cell>
          <cell r="AN576">
            <v>-122110.74399999999</v>
          </cell>
          <cell r="AO576">
            <v>0</v>
          </cell>
          <cell r="AP576">
            <v>9168521.6900000013</v>
          </cell>
        </row>
        <row r="577">
          <cell r="A577">
            <v>0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  <cell r="F577" t="str">
            <v>TOTAL OREGON - DISTRIBUTION</v>
          </cell>
          <cell r="G577">
            <v>0</v>
          </cell>
          <cell r="H577">
            <v>1746776175.6400003</v>
          </cell>
          <cell r="I577">
            <v>0</v>
          </cell>
          <cell r="J577">
            <v>-24224628.900000002</v>
          </cell>
          <cell r="K577">
            <v>0</v>
          </cell>
          <cell r="L577">
            <v>1722551546.7399998</v>
          </cell>
          <cell r="M577">
            <v>0</v>
          </cell>
          <cell r="N577">
            <v>-20125495.890000001</v>
          </cell>
          <cell r="O577">
            <v>0</v>
          </cell>
          <cell r="P577">
            <v>1702426050.8499999</v>
          </cell>
          <cell r="Q577">
            <v>0</v>
          </cell>
          <cell r="R577">
            <v>791511087</v>
          </cell>
          <cell r="S577">
            <v>0</v>
          </cell>
          <cell r="T577">
            <v>0</v>
          </cell>
          <cell r="U577">
            <v>0</v>
          </cell>
          <cell r="V577">
            <v>49544018</v>
          </cell>
          <cell r="W577">
            <v>0</v>
          </cell>
          <cell r="X577">
            <v>-24224628.900000002</v>
          </cell>
          <cell r="Y577">
            <v>0</v>
          </cell>
          <cell r="Z577">
            <v>0</v>
          </cell>
          <cell r="AA577">
            <v>0</v>
          </cell>
          <cell r="AB577">
            <v>-6519998.5529000014</v>
          </cell>
          <cell r="AC577">
            <v>0</v>
          </cell>
          <cell r="AD577">
            <v>810310477.54709995</v>
          </cell>
          <cell r="AE577">
            <v>0</v>
          </cell>
          <cell r="AF577">
            <v>0</v>
          </cell>
          <cell r="AG577">
            <v>0</v>
          </cell>
          <cell r="AH577">
            <v>48845677</v>
          </cell>
          <cell r="AI577">
            <v>0</v>
          </cell>
          <cell r="AJ577">
            <v>-20125495.890000001</v>
          </cell>
          <cell r="AK577">
            <v>0</v>
          </cell>
          <cell r="AL577">
            <v>0</v>
          </cell>
          <cell r="AM577">
            <v>0</v>
          </cell>
          <cell r="AN577">
            <v>-6486993.4618999986</v>
          </cell>
          <cell r="AO577">
            <v>0</v>
          </cell>
          <cell r="AP577">
            <v>832543665.19519997</v>
          </cell>
        </row>
        <row r="578">
          <cell r="A578">
            <v>0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</row>
        <row r="579">
          <cell r="A579">
            <v>0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  <cell r="F579" t="str">
            <v>WASHINGTON -  DISTRIBUTION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</row>
        <row r="580">
          <cell r="A580" t="str">
            <v>36020Washington</v>
          </cell>
          <cell r="B580" t="str">
            <v>Washington</v>
          </cell>
          <cell r="C580" t="str">
            <v>Washington</v>
          </cell>
          <cell r="D580">
            <v>360.2</v>
          </cell>
          <cell r="E580">
            <v>360.2</v>
          </cell>
          <cell r="F580" t="str">
            <v>Rights-of-Way</v>
          </cell>
          <cell r="G580">
            <v>0</v>
          </cell>
          <cell r="H580">
            <v>247443.24</v>
          </cell>
          <cell r="I580">
            <v>0</v>
          </cell>
          <cell r="J580">
            <v>-3549.91</v>
          </cell>
          <cell r="K580">
            <v>0</v>
          </cell>
          <cell r="L580">
            <v>243893.33</v>
          </cell>
          <cell r="M580">
            <v>0</v>
          </cell>
          <cell r="N580">
            <v>-3754.04</v>
          </cell>
          <cell r="O580">
            <v>0</v>
          </cell>
          <cell r="P580">
            <v>240139.28999999998</v>
          </cell>
          <cell r="Q580">
            <v>0</v>
          </cell>
          <cell r="R580">
            <v>147487</v>
          </cell>
          <cell r="S580">
            <v>0</v>
          </cell>
          <cell r="T580">
            <v>1.6722311182766663</v>
          </cell>
          <cell r="U580">
            <v>0</v>
          </cell>
          <cell r="V580">
            <v>4108</v>
          </cell>
          <cell r="W580">
            <v>0</v>
          </cell>
          <cell r="X580">
            <v>-3549.91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148045.09</v>
          </cell>
          <cell r="AE580">
            <v>0</v>
          </cell>
          <cell r="AF580">
            <v>1.6722311182766663</v>
          </cell>
          <cell r="AG580">
            <v>0</v>
          </cell>
          <cell r="AH580">
            <v>4047</v>
          </cell>
          <cell r="AI580">
            <v>0</v>
          </cell>
          <cell r="AJ580">
            <v>-3754.04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148338.04999999999</v>
          </cell>
        </row>
        <row r="581">
          <cell r="A581" t="str">
            <v>36100Washington</v>
          </cell>
          <cell r="B581" t="str">
            <v>Washington</v>
          </cell>
          <cell r="C581" t="str">
            <v>Washington</v>
          </cell>
          <cell r="D581">
            <v>361</v>
          </cell>
          <cell r="E581">
            <v>361</v>
          </cell>
          <cell r="F581" t="str">
            <v>Structures and Improvements</v>
          </cell>
          <cell r="G581">
            <v>0</v>
          </cell>
          <cell r="H581">
            <v>2293943.6800000002</v>
          </cell>
          <cell r="I581">
            <v>0</v>
          </cell>
          <cell r="J581">
            <v>-13259.560000000003</v>
          </cell>
          <cell r="K581">
            <v>0</v>
          </cell>
          <cell r="L581">
            <v>2280684.12</v>
          </cell>
          <cell r="M581">
            <v>0</v>
          </cell>
          <cell r="N581">
            <v>-13745.240000000002</v>
          </cell>
          <cell r="O581">
            <v>0</v>
          </cell>
          <cell r="P581">
            <v>2266938.88</v>
          </cell>
          <cell r="Q581">
            <v>0</v>
          </cell>
          <cell r="R581">
            <v>789178</v>
          </cell>
          <cell r="S581">
            <v>0</v>
          </cell>
          <cell r="T581">
            <v>1.5840078355910032</v>
          </cell>
          <cell r="U581">
            <v>0</v>
          </cell>
          <cell r="V581">
            <v>36231</v>
          </cell>
          <cell r="W581">
            <v>0</v>
          </cell>
          <cell r="X581">
            <v>-13259.560000000003</v>
          </cell>
          <cell r="Y581">
            <v>0</v>
          </cell>
          <cell r="Z581">
            <v>-5</v>
          </cell>
          <cell r="AA581">
            <v>0</v>
          </cell>
          <cell r="AB581">
            <v>-662.97800000000018</v>
          </cell>
          <cell r="AC581">
            <v>0</v>
          </cell>
          <cell r="AD581">
            <v>811486.46199999994</v>
          </cell>
          <cell r="AE581">
            <v>0</v>
          </cell>
          <cell r="AF581">
            <v>1.5840078355910032</v>
          </cell>
          <cell r="AG581">
            <v>0</v>
          </cell>
          <cell r="AH581">
            <v>36017</v>
          </cell>
          <cell r="AI581">
            <v>0</v>
          </cell>
          <cell r="AJ581">
            <v>-13745.240000000002</v>
          </cell>
          <cell r="AK581">
            <v>0</v>
          </cell>
          <cell r="AL581">
            <v>-5</v>
          </cell>
          <cell r="AM581">
            <v>0</v>
          </cell>
          <cell r="AN581">
            <v>-687.26200000000017</v>
          </cell>
          <cell r="AO581">
            <v>0</v>
          </cell>
          <cell r="AP581">
            <v>833070.96</v>
          </cell>
        </row>
        <row r="582">
          <cell r="A582" t="str">
            <v>36200Washington</v>
          </cell>
          <cell r="B582" t="str">
            <v>Washington</v>
          </cell>
          <cell r="C582" t="str">
            <v>Washington</v>
          </cell>
          <cell r="D582">
            <v>362</v>
          </cell>
          <cell r="E582">
            <v>362</v>
          </cell>
          <cell r="F582" t="str">
            <v>Station Equipment</v>
          </cell>
          <cell r="G582">
            <v>0</v>
          </cell>
          <cell r="H582">
            <v>46674851.740000002</v>
          </cell>
          <cell r="I582">
            <v>0</v>
          </cell>
          <cell r="J582">
            <v>-425074.05999999994</v>
          </cell>
          <cell r="K582">
            <v>0</v>
          </cell>
          <cell r="L582">
            <v>46249777.68</v>
          </cell>
          <cell r="M582">
            <v>0</v>
          </cell>
          <cell r="N582">
            <v>-432568.84000000014</v>
          </cell>
          <cell r="O582">
            <v>0</v>
          </cell>
          <cell r="P582">
            <v>45817208.839999996</v>
          </cell>
          <cell r="Q582">
            <v>0</v>
          </cell>
          <cell r="R582">
            <v>15640913</v>
          </cell>
          <cell r="S582">
            <v>0</v>
          </cell>
          <cell r="T582">
            <v>2.0580779966074889</v>
          </cell>
          <cell r="U582">
            <v>0</v>
          </cell>
          <cell r="V582">
            <v>956231</v>
          </cell>
          <cell r="W582">
            <v>0</v>
          </cell>
          <cell r="X582">
            <v>-425074.05999999994</v>
          </cell>
          <cell r="Y582">
            <v>0</v>
          </cell>
          <cell r="Z582">
            <v>-15</v>
          </cell>
          <cell r="AA582">
            <v>0</v>
          </cell>
          <cell r="AB582">
            <v>-63761.108999999997</v>
          </cell>
          <cell r="AC582">
            <v>0</v>
          </cell>
          <cell r="AD582">
            <v>16108308.831</v>
          </cell>
          <cell r="AE582">
            <v>0</v>
          </cell>
          <cell r="AF582">
            <v>2.0580779966074889</v>
          </cell>
          <cell r="AG582">
            <v>0</v>
          </cell>
          <cell r="AH582">
            <v>947405</v>
          </cell>
          <cell r="AI582">
            <v>0</v>
          </cell>
          <cell r="AJ582">
            <v>-432568.84000000014</v>
          </cell>
          <cell r="AK582">
            <v>0</v>
          </cell>
          <cell r="AL582">
            <v>-15</v>
          </cell>
          <cell r="AM582">
            <v>0</v>
          </cell>
          <cell r="AN582">
            <v>-64885.326000000023</v>
          </cell>
          <cell r="AO582">
            <v>0</v>
          </cell>
          <cell r="AP582">
            <v>16558259.665000001</v>
          </cell>
        </row>
        <row r="583">
          <cell r="A583" t="str">
            <v>36270Washington</v>
          </cell>
          <cell r="B583" t="str">
            <v>Washington</v>
          </cell>
          <cell r="C583" t="str">
            <v>Washington</v>
          </cell>
          <cell r="D583">
            <v>362.7</v>
          </cell>
          <cell r="E583">
            <v>362.7</v>
          </cell>
          <cell r="F583" t="str">
            <v>Supervisory Equipment</v>
          </cell>
          <cell r="G583">
            <v>0</v>
          </cell>
          <cell r="H583">
            <v>919385.82</v>
          </cell>
          <cell r="I583">
            <v>0</v>
          </cell>
          <cell r="J583">
            <v>-49098.7</v>
          </cell>
          <cell r="K583">
            <v>0</v>
          </cell>
          <cell r="L583">
            <v>870287.12</v>
          </cell>
          <cell r="M583">
            <v>0</v>
          </cell>
          <cell r="N583">
            <v>-46079.020000000004</v>
          </cell>
          <cell r="O583">
            <v>0</v>
          </cell>
          <cell r="P583">
            <v>824208.1</v>
          </cell>
          <cell r="Q583">
            <v>0</v>
          </cell>
          <cell r="R583">
            <v>648464</v>
          </cell>
          <cell r="S583">
            <v>0</v>
          </cell>
          <cell r="T583">
            <v>3.9900483561010271</v>
          </cell>
          <cell r="U583">
            <v>0</v>
          </cell>
          <cell r="V583">
            <v>35704</v>
          </cell>
          <cell r="W583">
            <v>0</v>
          </cell>
          <cell r="X583">
            <v>-49098.7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635069.30000000005</v>
          </cell>
          <cell r="AE583">
            <v>0</v>
          </cell>
          <cell r="AF583">
            <v>3.9900483561010271</v>
          </cell>
          <cell r="AG583">
            <v>0</v>
          </cell>
          <cell r="AH583">
            <v>33806</v>
          </cell>
          <cell r="AI583">
            <v>0</v>
          </cell>
          <cell r="AJ583">
            <v>-46079.020000000004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622796.28</v>
          </cell>
        </row>
        <row r="584">
          <cell r="A584" t="str">
            <v>36400Washington</v>
          </cell>
          <cell r="B584" t="str">
            <v>Washington</v>
          </cell>
          <cell r="C584" t="str">
            <v>Washington</v>
          </cell>
          <cell r="D584">
            <v>364</v>
          </cell>
          <cell r="E584">
            <v>364</v>
          </cell>
          <cell r="F584" t="str">
            <v>Poles, Towers and Fixtures</v>
          </cell>
          <cell r="G584">
            <v>0</v>
          </cell>
          <cell r="H584">
            <v>91889277.590000004</v>
          </cell>
          <cell r="I584">
            <v>0</v>
          </cell>
          <cell r="J584">
            <v>-709915.85999999987</v>
          </cell>
          <cell r="K584">
            <v>0</v>
          </cell>
          <cell r="L584">
            <v>91179361.730000004</v>
          </cell>
          <cell r="M584">
            <v>0</v>
          </cell>
          <cell r="N584">
            <v>-730929.83999999973</v>
          </cell>
          <cell r="O584">
            <v>0</v>
          </cell>
          <cell r="P584">
            <v>90448431.890000001</v>
          </cell>
          <cell r="Q584">
            <v>0</v>
          </cell>
          <cell r="R584">
            <v>51549234</v>
          </cell>
          <cell r="S584">
            <v>0</v>
          </cell>
          <cell r="T584">
            <v>3.9511393160013975</v>
          </cell>
          <cell r="U584">
            <v>0</v>
          </cell>
          <cell r="V584">
            <v>3616648</v>
          </cell>
          <cell r="W584">
            <v>0</v>
          </cell>
          <cell r="X584">
            <v>-709915.85999999987</v>
          </cell>
          <cell r="Y584">
            <v>0</v>
          </cell>
          <cell r="Z584">
            <v>-100</v>
          </cell>
          <cell r="AA584">
            <v>0</v>
          </cell>
          <cell r="AB584">
            <v>-709915.85999999987</v>
          </cell>
          <cell r="AC584">
            <v>0</v>
          </cell>
          <cell r="AD584">
            <v>53746050.280000001</v>
          </cell>
          <cell r="AE584">
            <v>0</v>
          </cell>
          <cell r="AF584">
            <v>3.9511393160013975</v>
          </cell>
          <cell r="AG584">
            <v>0</v>
          </cell>
          <cell r="AH584">
            <v>3588184</v>
          </cell>
          <cell r="AI584">
            <v>0</v>
          </cell>
          <cell r="AJ584">
            <v>-730929.83999999973</v>
          </cell>
          <cell r="AK584">
            <v>0</v>
          </cell>
          <cell r="AL584">
            <v>-100</v>
          </cell>
          <cell r="AM584">
            <v>0</v>
          </cell>
          <cell r="AN584">
            <v>-730929.83999999973</v>
          </cell>
          <cell r="AO584">
            <v>0</v>
          </cell>
          <cell r="AP584">
            <v>55872374.600000009</v>
          </cell>
        </row>
        <row r="585">
          <cell r="A585" t="str">
            <v>36500Washington</v>
          </cell>
          <cell r="B585" t="str">
            <v>Washington</v>
          </cell>
          <cell r="C585" t="str">
            <v>Washington</v>
          </cell>
          <cell r="D585">
            <v>365</v>
          </cell>
          <cell r="E585">
            <v>365</v>
          </cell>
          <cell r="F585" t="str">
            <v>Overhead Conductors and Devices</v>
          </cell>
          <cell r="G585">
            <v>0</v>
          </cell>
          <cell r="H585">
            <v>58112821.68</v>
          </cell>
          <cell r="I585">
            <v>0</v>
          </cell>
          <cell r="J585">
            <v>-466665.8600000001</v>
          </cell>
          <cell r="K585">
            <v>0</v>
          </cell>
          <cell r="L585">
            <v>57646155.82</v>
          </cell>
          <cell r="M585">
            <v>0</v>
          </cell>
          <cell r="N585">
            <v>-474856.06</v>
          </cell>
          <cell r="O585">
            <v>0</v>
          </cell>
          <cell r="P585">
            <v>57171299.759999998</v>
          </cell>
          <cell r="Q585">
            <v>0</v>
          </cell>
          <cell r="R585">
            <v>25140562</v>
          </cell>
          <cell r="S585">
            <v>0</v>
          </cell>
          <cell r="T585">
            <v>3.0123730702415088</v>
          </cell>
          <cell r="U585">
            <v>0</v>
          </cell>
          <cell r="V585">
            <v>1743546</v>
          </cell>
          <cell r="W585">
            <v>0</v>
          </cell>
          <cell r="X585">
            <v>-466665.8600000001</v>
          </cell>
          <cell r="Y585">
            <v>0</v>
          </cell>
          <cell r="Z585">
            <v>-50</v>
          </cell>
          <cell r="AA585">
            <v>0</v>
          </cell>
          <cell r="AB585">
            <v>-233332.93000000005</v>
          </cell>
          <cell r="AC585">
            <v>0</v>
          </cell>
          <cell r="AD585">
            <v>26184109.210000001</v>
          </cell>
          <cell r="AE585">
            <v>0</v>
          </cell>
          <cell r="AF585">
            <v>3.0123730702415088</v>
          </cell>
          <cell r="AG585">
            <v>0</v>
          </cell>
          <cell r="AH585">
            <v>1729365</v>
          </cell>
          <cell r="AI585">
            <v>0</v>
          </cell>
          <cell r="AJ585">
            <v>-474856.06</v>
          </cell>
          <cell r="AK585">
            <v>0</v>
          </cell>
          <cell r="AL585">
            <v>-50</v>
          </cell>
          <cell r="AM585">
            <v>0</v>
          </cell>
          <cell r="AN585">
            <v>-237428.03</v>
          </cell>
          <cell r="AO585">
            <v>0</v>
          </cell>
          <cell r="AP585">
            <v>27201190.120000001</v>
          </cell>
        </row>
        <row r="586">
          <cell r="A586" t="str">
            <v>36600Washington</v>
          </cell>
          <cell r="B586" t="str">
            <v>Washington</v>
          </cell>
          <cell r="C586" t="str">
            <v>Washington</v>
          </cell>
          <cell r="D586">
            <v>366</v>
          </cell>
          <cell r="E586">
            <v>366</v>
          </cell>
          <cell r="F586" t="str">
            <v>Underground Conduit</v>
          </cell>
          <cell r="G586">
            <v>0</v>
          </cell>
          <cell r="H586">
            <v>16128475.470000001</v>
          </cell>
          <cell r="I586">
            <v>0</v>
          </cell>
          <cell r="J586">
            <v>-54666.119999999995</v>
          </cell>
          <cell r="K586">
            <v>0</v>
          </cell>
          <cell r="L586">
            <v>16073809.350000001</v>
          </cell>
          <cell r="M586">
            <v>0</v>
          </cell>
          <cell r="N586">
            <v>-59802.9</v>
          </cell>
          <cell r="O586">
            <v>0</v>
          </cell>
          <cell r="P586">
            <v>16014006.450000001</v>
          </cell>
          <cell r="Q586">
            <v>0</v>
          </cell>
          <cell r="R586">
            <v>7096010</v>
          </cell>
          <cell r="S586">
            <v>0</v>
          </cell>
          <cell r="T586">
            <v>2.6077778880216163</v>
          </cell>
          <cell r="U586">
            <v>0</v>
          </cell>
          <cell r="V586">
            <v>419882</v>
          </cell>
          <cell r="W586">
            <v>0</v>
          </cell>
          <cell r="X586">
            <v>-54666.119999999995</v>
          </cell>
          <cell r="Y586">
            <v>0</v>
          </cell>
          <cell r="Z586">
            <v>-35</v>
          </cell>
          <cell r="AA586">
            <v>0</v>
          </cell>
          <cell r="AB586">
            <v>-19133.141999999996</v>
          </cell>
          <cell r="AC586">
            <v>0</v>
          </cell>
          <cell r="AD586">
            <v>7442092.7379999999</v>
          </cell>
          <cell r="AE586">
            <v>0</v>
          </cell>
          <cell r="AF586">
            <v>2.6077778880216163</v>
          </cell>
          <cell r="AG586">
            <v>0</v>
          </cell>
          <cell r="AH586">
            <v>418389</v>
          </cell>
          <cell r="AI586">
            <v>0</v>
          </cell>
          <cell r="AJ586">
            <v>-59802.9</v>
          </cell>
          <cell r="AK586">
            <v>0</v>
          </cell>
          <cell r="AL586">
            <v>-35</v>
          </cell>
          <cell r="AM586">
            <v>0</v>
          </cell>
          <cell r="AN586">
            <v>-20931.014999999999</v>
          </cell>
          <cell r="AO586">
            <v>0</v>
          </cell>
          <cell r="AP586">
            <v>7779747.8229999999</v>
          </cell>
        </row>
        <row r="587">
          <cell r="A587" t="str">
            <v>36700Washington</v>
          </cell>
          <cell r="B587" t="str">
            <v>Washington</v>
          </cell>
          <cell r="C587" t="str">
            <v>Washington</v>
          </cell>
          <cell r="D587">
            <v>367</v>
          </cell>
          <cell r="E587">
            <v>367</v>
          </cell>
          <cell r="F587" t="str">
            <v>Underground Conductors and Devices</v>
          </cell>
          <cell r="G587">
            <v>0</v>
          </cell>
          <cell r="H587">
            <v>22087000.699999999</v>
          </cell>
          <cell r="I587">
            <v>0</v>
          </cell>
          <cell r="J587">
            <v>-80467.429999999978</v>
          </cell>
          <cell r="K587">
            <v>0</v>
          </cell>
          <cell r="L587">
            <v>22006533.27</v>
          </cell>
          <cell r="M587">
            <v>0</v>
          </cell>
          <cell r="N587">
            <v>-87604.23</v>
          </cell>
          <cell r="O587">
            <v>0</v>
          </cell>
          <cell r="P587">
            <v>21918929.039999999</v>
          </cell>
          <cell r="Q587">
            <v>0</v>
          </cell>
          <cell r="R587">
            <v>8753498</v>
          </cell>
          <cell r="S587">
            <v>0</v>
          </cell>
          <cell r="T587">
            <v>2.4422863965609589</v>
          </cell>
          <cell r="U587">
            <v>0</v>
          </cell>
          <cell r="V587">
            <v>538445</v>
          </cell>
          <cell r="W587">
            <v>0</v>
          </cell>
          <cell r="X587">
            <v>-80467.429999999978</v>
          </cell>
          <cell r="Y587">
            <v>0</v>
          </cell>
          <cell r="Z587">
            <v>-30</v>
          </cell>
          <cell r="AA587">
            <v>0</v>
          </cell>
          <cell r="AB587">
            <v>-24140.228999999996</v>
          </cell>
          <cell r="AC587">
            <v>0</v>
          </cell>
          <cell r="AD587">
            <v>9187335.341</v>
          </cell>
          <cell r="AE587">
            <v>0</v>
          </cell>
          <cell r="AF587">
            <v>2.4422863965609589</v>
          </cell>
          <cell r="AG587">
            <v>0</v>
          </cell>
          <cell r="AH587">
            <v>536393</v>
          </cell>
          <cell r="AI587">
            <v>0</v>
          </cell>
          <cell r="AJ587">
            <v>-87604.23</v>
          </cell>
          <cell r="AK587">
            <v>0</v>
          </cell>
          <cell r="AL587">
            <v>-30</v>
          </cell>
          <cell r="AM587">
            <v>0</v>
          </cell>
          <cell r="AN587">
            <v>-26281.269</v>
          </cell>
          <cell r="AO587">
            <v>0</v>
          </cell>
          <cell r="AP587">
            <v>9609842.8420000002</v>
          </cell>
        </row>
        <row r="588">
          <cell r="A588" t="str">
            <v>36800Washington</v>
          </cell>
          <cell r="B588" t="str">
            <v>Washington</v>
          </cell>
          <cell r="C588" t="str">
            <v>Washington</v>
          </cell>
          <cell r="D588">
            <v>368</v>
          </cell>
          <cell r="E588">
            <v>368</v>
          </cell>
          <cell r="F588" t="str">
            <v>Line Transformers</v>
          </cell>
          <cell r="G588">
            <v>0</v>
          </cell>
          <cell r="H588">
            <v>98665673.599999994</v>
          </cell>
          <cell r="I588">
            <v>0</v>
          </cell>
          <cell r="J588">
            <v>-942796.14999999991</v>
          </cell>
          <cell r="K588">
            <v>0</v>
          </cell>
          <cell r="L588">
            <v>97722877.449999988</v>
          </cell>
          <cell r="M588">
            <v>0</v>
          </cell>
          <cell r="N588">
            <v>-986856.3400000002</v>
          </cell>
          <cell r="O588">
            <v>0</v>
          </cell>
          <cell r="P588">
            <v>96736021.109999985</v>
          </cell>
          <cell r="Q588">
            <v>0</v>
          </cell>
          <cell r="R588">
            <v>44762867</v>
          </cell>
          <cell r="S588">
            <v>0</v>
          </cell>
          <cell r="T588">
            <v>2.8853911376151422</v>
          </cell>
          <cell r="U588">
            <v>0</v>
          </cell>
          <cell r="V588">
            <v>2833289</v>
          </cell>
          <cell r="W588">
            <v>0</v>
          </cell>
          <cell r="X588">
            <v>-942796.14999999991</v>
          </cell>
          <cell r="Y588">
            <v>0</v>
          </cell>
          <cell r="Z588">
            <v>-25</v>
          </cell>
          <cell r="AA588">
            <v>0</v>
          </cell>
          <cell r="AB588">
            <v>-235699.03749999998</v>
          </cell>
          <cell r="AC588">
            <v>0</v>
          </cell>
          <cell r="AD588">
            <v>46417660.8125</v>
          </cell>
          <cell r="AE588">
            <v>0</v>
          </cell>
          <cell r="AF588">
            <v>2.8853911376151422</v>
          </cell>
          <cell r="AG588">
            <v>0</v>
          </cell>
          <cell r="AH588">
            <v>2805450</v>
          </cell>
          <cell r="AI588">
            <v>0</v>
          </cell>
          <cell r="AJ588">
            <v>-986856.3400000002</v>
          </cell>
          <cell r="AK588">
            <v>0</v>
          </cell>
          <cell r="AL588">
            <v>-25</v>
          </cell>
          <cell r="AM588">
            <v>0</v>
          </cell>
          <cell r="AN588">
            <v>-246714.08500000005</v>
          </cell>
          <cell r="AO588">
            <v>0</v>
          </cell>
          <cell r="AP588">
            <v>47989540.387499996</v>
          </cell>
        </row>
        <row r="589">
          <cell r="A589" t="str">
            <v>36910Washington</v>
          </cell>
          <cell r="B589" t="str">
            <v>Washington</v>
          </cell>
          <cell r="C589" t="str">
            <v>Washington</v>
          </cell>
          <cell r="D589">
            <v>369.1</v>
          </cell>
          <cell r="E589">
            <v>369.1</v>
          </cell>
          <cell r="F589" t="str">
            <v>Overhead Services</v>
          </cell>
          <cell r="G589">
            <v>0</v>
          </cell>
          <cell r="H589">
            <v>18678214.690000001</v>
          </cell>
          <cell r="I589">
            <v>0</v>
          </cell>
          <cell r="J589">
            <v>-165701.77999999997</v>
          </cell>
          <cell r="K589">
            <v>0</v>
          </cell>
          <cell r="L589">
            <v>18512512.91</v>
          </cell>
          <cell r="M589">
            <v>0</v>
          </cell>
          <cell r="N589">
            <v>-168902.88999999998</v>
          </cell>
          <cell r="O589">
            <v>0</v>
          </cell>
          <cell r="P589">
            <v>18343610.02</v>
          </cell>
          <cell r="Q589">
            <v>0</v>
          </cell>
          <cell r="R589">
            <v>6580434</v>
          </cell>
          <cell r="S589">
            <v>0</v>
          </cell>
          <cell r="T589">
            <v>1.8767060232874302</v>
          </cell>
          <cell r="U589">
            <v>0</v>
          </cell>
          <cell r="V589">
            <v>348980</v>
          </cell>
          <cell r="W589">
            <v>0</v>
          </cell>
          <cell r="X589">
            <v>-165701.77999999997</v>
          </cell>
          <cell r="Y589">
            <v>0</v>
          </cell>
          <cell r="Z589">
            <v>-30</v>
          </cell>
          <cell r="AA589">
            <v>0</v>
          </cell>
          <cell r="AB589">
            <v>-49710.533999999992</v>
          </cell>
          <cell r="AC589">
            <v>0</v>
          </cell>
          <cell r="AD589">
            <v>6714001.6859999998</v>
          </cell>
          <cell r="AE589">
            <v>0</v>
          </cell>
          <cell r="AF589">
            <v>1.8767060232874302</v>
          </cell>
          <cell r="AG589">
            <v>0</v>
          </cell>
          <cell r="AH589">
            <v>345841</v>
          </cell>
          <cell r="AI589">
            <v>0</v>
          </cell>
          <cell r="AJ589">
            <v>-168902.88999999998</v>
          </cell>
          <cell r="AK589">
            <v>0</v>
          </cell>
          <cell r="AL589">
            <v>-30</v>
          </cell>
          <cell r="AM589">
            <v>0</v>
          </cell>
          <cell r="AN589">
            <v>-50670.866999999991</v>
          </cell>
          <cell r="AO589">
            <v>0</v>
          </cell>
          <cell r="AP589">
            <v>6840268.9290000005</v>
          </cell>
        </row>
        <row r="590">
          <cell r="A590" t="str">
            <v>36920Washington</v>
          </cell>
          <cell r="B590" t="str">
            <v>Washington</v>
          </cell>
          <cell r="C590" t="str">
            <v>Washington</v>
          </cell>
          <cell r="D590">
            <v>369.2</v>
          </cell>
          <cell r="E590">
            <v>369.2</v>
          </cell>
          <cell r="F590" t="str">
            <v>Underground Services</v>
          </cell>
          <cell r="G590">
            <v>0</v>
          </cell>
          <cell r="H590">
            <v>32674705.210000001</v>
          </cell>
          <cell r="I590">
            <v>0</v>
          </cell>
          <cell r="J590">
            <v>-34362.89</v>
          </cell>
          <cell r="K590">
            <v>0</v>
          </cell>
          <cell r="L590">
            <v>32640342.32</v>
          </cell>
          <cell r="M590">
            <v>0</v>
          </cell>
          <cell r="N590">
            <v>-38965.840000000004</v>
          </cell>
          <cell r="O590">
            <v>0</v>
          </cell>
          <cell r="P590">
            <v>32601376.48</v>
          </cell>
          <cell r="Q590">
            <v>0</v>
          </cell>
          <cell r="R590">
            <v>12996138</v>
          </cell>
          <cell r="S590">
            <v>0</v>
          </cell>
          <cell r="T590">
            <v>2.1378843537414776</v>
          </cell>
          <cell r="U590">
            <v>0</v>
          </cell>
          <cell r="V590">
            <v>698180</v>
          </cell>
          <cell r="W590">
            <v>0</v>
          </cell>
          <cell r="X590">
            <v>-34362.89</v>
          </cell>
          <cell r="Y590">
            <v>0</v>
          </cell>
          <cell r="Z590">
            <v>-50</v>
          </cell>
          <cell r="AA590">
            <v>0</v>
          </cell>
          <cell r="AB590">
            <v>-17181.445</v>
          </cell>
          <cell r="AC590">
            <v>0</v>
          </cell>
          <cell r="AD590">
            <v>13642773.664999999</v>
          </cell>
          <cell r="AE590">
            <v>0</v>
          </cell>
          <cell r="AF590">
            <v>2.1378843537414776</v>
          </cell>
          <cell r="AG590">
            <v>0</v>
          </cell>
          <cell r="AH590">
            <v>697396</v>
          </cell>
          <cell r="AI590">
            <v>0</v>
          </cell>
          <cell r="AJ590">
            <v>-38965.840000000004</v>
          </cell>
          <cell r="AK590">
            <v>0</v>
          </cell>
          <cell r="AL590">
            <v>-50</v>
          </cell>
          <cell r="AM590">
            <v>0</v>
          </cell>
          <cell r="AN590">
            <v>-19482.920000000002</v>
          </cell>
          <cell r="AO590">
            <v>0</v>
          </cell>
          <cell r="AP590">
            <v>14281720.904999999</v>
          </cell>
        </row>
        <row r="591">
          <cell r="A591" t="str">
            <v>37000Washington</v>
          </cell>
          <cell r="B591" t="str">
            <v>Washington</v>
          </cell>
          <cell r="C591" t="str">
            <v>Washington</v>
          </cell>
          <cell r="D591">
            <v>370</v>
          </cell>
          <cell r="E591">
            <v>370</v>
          </cell>
          <cell r="F591" t="str">
            <v>Meters</v>
          </cell>
          <cell r="G591">
            <v>0</v>
          </cell>
          <cell r="H591">
            <v>11342266.380000001</v>
          </cell>
          <cell r="I591">
            <v>0</v>
          </cell>
          <cell r="J591">
            <v>-614948.73</v>
          </cell>
          <cell r="K591">
            <v>0</v>
          </cell>
          <cell r="L591">
            <v>10727317.65</v>
          </cell>
          <cell r="M591">
            <v>0</v>
          </cell>
          <cell r="N591">
            <v>-144580.13999999993</v>
          </cell>
          <cell r="O591">
            <v>0</v>
          </cell>
          <cell r="P591">
            <v>10582737.51</v>
          </cell>
          <cell r="Q591">
            <v>0</v>
          </cell>
          <cell r="R591">
            <v>2163232</v>
          </cell>
          <cell r="S591">
            <v>0</v>
          </cell>
          <cell r="T591">
            <v>3.6380750715264574</v>
          </cell>
          <cell r="U591">
            <v>0</v>
          </cell>
          <cell r="V591">
            <v>401454</v>
          </cell>
          <cell r="W591">
            <v>0</v>
          </cell>
          <cell r="X591">
            <v>-614948.73</v>
          </cell>
          <cell r="Y591">
            <v>0</v>
          </cell>
          <cell r="Z591">
            <v>-1</v>
          </cell>
          <cell r="AA591">
            <v>0</v>
          </cell>
          <cell r="AB591">
            <v>-6149.4872999999998</v>
          </cell>
          <cell r="AC591">
            <v>0</v>
          </cell>
          <cell r="AD591">
            <v>1943587.7827000001</v>
          </cell>
          <cell r="AE591">
            <v>0</v>
          </cell>
          <cell r="AF591">
            <v>3.6380750715264574</v>
          </cell>
          <cell r="AG591">
            <v>0</v>
          </cell>
          <cell r="AH591">
            <v>387638</v>
          </cell>
          <cell r="AI591">
            <v>0</v>
          </cell>
          <cell r="AJ591">
            <v>-144580.13999999993</v>
          </cell>
          <cell r="AK591">
            <v>0</v>
          </cell>
          <cell r="AL591">
            <v>-1</v>
          </cell>
          <cell r="AM591">
            <v>0</v>
          </cell>
          <cell r="AN591">
            <v>-1445.8013999999994</v>
          </cell>
          <cell r="AO591">
            <v>0</v>
          </cell>
          <cell r="AP591">
            <v>2185199.8413</v>
          </cell>
        </row>
        <row r="592">
          <cell r="A592" t="str">
            <v>37100Washington</v>
          </cell>
          <cell r="B592" t="str">
            <v>Washington</v>
          </cell>
          <cell r="C592" t="str">
            <v>Washington</v>
          </cell>
          <cell r="D592">
            <v>371</v>
          </cell>
          <cell r="E592">
            <v>371</v>
          </cell>
          <cell r="F592" t="str">
            <v>Installations on Customer Premises</v>
          </cell>
          <cell r="G592">
            <v>0</v>
          </cell>
          <cell r="H592">
            <v>521367.77</v>
          </cell>
          <cell r="I592">
            <v>0</v>
          </cell>
          <cell r="J592">
            <v>-24219.030000000006</v>
          </cell>
          <cell r="K592">
            <v>0</v>
          </cell>
          <cell r="L592">
            <v>497148.74</v>
          </cell>
          <cell r="M592">
            <v>0</v>
          </cell>
          <cell r="N592">
            <v>-23583.059999999998</v>
          </cell>
          <cell r="O592">
            <v>0</v>
          </cell>
          <cell r="P592">
            <v>473565.68</v>
          </cell>
          <cell r="Q592">
            <v>0</v>
          </cell>
          <cell r="R592">
            <v>357882</v>
          </cell>
          <cell r="S592">
            <v>0</v>
          </cell>
          <cell r="T592">
            <v>4.799905454765085</v>
          </cell>
          <cell r="U592">
            <v>0</v>
          </cell>
          <cell r="V592">
            <v>24444</v>
          </cell>
          <cell r="W592">
            <v>0</v>
          </cell>
          <cell r="X592">
            <v>-24219.030000000006</v>
          </cell>
          <cell r="Y592">
            <v>0</v>
          </cell>
          <cell r="Z592">
            <v>-25</v>
          </cell>
          <cell r="AA592">
            <v>0</v>
          </cell>
          <cell r="AB592">
            <v>-6054.7575000000015</v>
          </cell>
          <cell r="AC592">
            <v>0</v>
          </cell>
          <cell r="AD592">
            <v>352052.21249999997</v>
          </cell>
          <cell r="AE592">
            <v>0</v>
          </cell>
          <cell r="AF592">
            <v>4.799905454765085</v>
          </cell>
          <cell r="AG592">
            <v>0</v>
          </cell>
          <cell r="AH592">
            <v>23297</v>
          </cell>
          <cell r="AI592">
            <v>0</v>
          </cell>
          <cell r="AJ592">
            <v>-23583.059999999998</v>
          </cell>
          <cell r="AK592">
            <v>0</v>
          </cell>
          <cell r="AL592">
            <v>-25</v>
          </cell>
          <cell r="AM592">
            <v>0</v>
          </cell>
          <cell r="AN592">
            <v>-5895.7650000000003</v>
          </cell>
          <cell r="AO592">
            <v>0</v>
          </cell>
          <cell r="AP592">
            <v>345870.38749999995</v>
          </cell>
        </row>
        <row r="593">
          <cell r="A593" t="str">
            <v>37300Washington</v>
          </cell>
          <cell r="B593" t="str">
            <v>Washington</v>
          </cell>
          <cell r="C593" t="str">
            <v>Washington</v>
          </cell>
          <cell r="D593">
            <v>373</v>
          </cell>
          <cell r="E593">
            <v>373</v>
          </cell>
          <cell r="F593" t="str">
            <v>Street Lighting and Signal Systems</v>
          </cell>
          <cell r="G593">
            <v>0</v>
          </cell>
          <cell r="H593">
            <v>3992505.5</v>
          </cell>
          <cell r="I593">
            <v>0</v>
          </cell>
          <cell r="J593">
            <v>-54002.430000000008</v>
          </cell>
          <cell r="K593">
            <v>0</v>
          </cell>
          <cell r="L593">
            <v>3938503.07</v>
          </cell>
          <cell r="M593">
            <v>0</v>
          </cell>
          <cell r="N593">
            <v>-54916.760000000017</v>
          </cell>
          <cell r="O593">
            <v>0</v>
          </cell>
          <cell r="P593">
            <v>3883586.3099999996</v>
          </cell>
          <cell r="Q593">
            <v>0</v>
          </cell>
          <cell r="R593">
            <v>1745097</v>
          </cell>
          <cell r="S593">
            <v>0</v>
          </cell>
          <cell r="T593">
            <v>3.0555198447317591</v>
          </cell>
          <cell r="U593">
            <v>0</v>
          </cell>
          <cell r="V593">
            <v>121167</v>
          </cell>
          <cell r="W593">
            <v>0</v>
          </cell>
          <cell r="X593">
            <v>-54002.430000000008</v>
          </cell>
          <cell r="Y593">
            <v>0</v>
          </cell>
          <cell r="Z593">
            <v>-30</v>
          </cell>
          <cell r="AA593">
            <v>0</v>
          </cell>
          <cell r="AB593">
            <v>-16200.729000000001</v>
          </cell>
          <cell r="AC593">
            <v>0</v>
          </cell>
          <cell r="AD593">
            <v>1796060.841</v>
          </cell>
          <cell r="AE593">
            <v>0</v>
          </cell>
          <cell r="AF593">
            <v>3.0555198447317591</v>
          </cell>
          <cell r="AG593">
            <v>0</v>
          </cell>
          <cell r="AH593">
            <v>119503</v>
          </cell>
          <cell r="AI593">
            <v>0</v>
          </cell>
          <cell r="AJ593">
            <v>-54916.760000000017</v>
          </cell>
          <cell r="AK593">
            <v>0</v>
          </cell>
          <cell r="AL593">
            <v>-30</v>
          </cell>
          <cell r="AM593">
            <v>0</v>
          </cell>
          <cell r="AN593">
            <v>-16475.028000000006</v>
          </cell>
          <cell r="AO593">
            <v>0</v>
          </cell>
          <cell r="AP593">
            <v>1844172.0530000001</v>
          </cell>
        </row>
        <row r="594">
          <cell r="A594">
            <v>0</v>
          </cell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 t="str">
            <v>TOTAL WASHINGTON - DISTRIBUTION</v>
          </cell>
          <cell r="G594">
            <v>0</v>
          </cell>
          <cell r="H594">
            <v>404227933.06999993</v>
          </cell>
          <cell r="I594">
            <v>0</v>
          </cell>
          <cell r="J594">
            <v>-3638728.5099999993</v>
          </cell>
          <cell r="K594">
            <v>0</v>
          </cell>
          <cell r="L594">
            <v>400589204.56</v>
          </cell>
          <cell r="M594">
            <v>0</v>
          </cell>
          <cell r="N594">
            <v>-3267145.2000000007</v>
          </cell>
          <cell r="O594">
            <v>0</v>
          </cell>
          <cell r="P594">
            <v>397322059.35999995</v>
          </cell>
          <cell r="Q594">
            <v>0</v>
          </cell>
          <cell r="R594">
            <v>178370996</v>
          </cell>
          <cell r="S594">
            <v>0</v>
          </cell>
          <cell r="T594">
            <v>0</v>
          </cell>
          <cell r="U594">
            <v>0</v>
          </cell>
          <cell r="V594">
            <v>11778309</v>
          </cell>
          <cell r="W594">
            <v>0</v>
          </cell>
          <cell r="X594">
            <v>-3638728.5099999993</v>
          </cell>
          <cell r="Y594">
            <v>0</v>
          </cell>
          <cell r="Z594">
            <v>0</v>
          </cell>
          <cell r="AA594">
            <v>0</v>
          </cell>
          <cell r="AB594">
            <v>-1381942.2382999999</v>
          </cell>
          <cell r="AC594">
            <v>0</v>
          </cell>
          <cell r="AD594">
            <v>185128634.25170001</v>
          </cell>
          <cell r="AE594">
            <v>0</v>
          </cell>
          <cell r="AF594">
            <v>0</v>
          </cell>
          <cell r="AG594">
            <v>0</v>
          </cell>
          <cell r="AH594">
            <v>11672731</v>
          </cell>
          <cell r="AI594">
            <v>0</v>
          </cell>
          <cell r="AJ594">
            <v>-3267145.2000000007</v>
          </cell>
          <cell r="AK594">
            <v>0</v>
          </cell>
          <cell r="AL594">
            <v>0</v>
          </cell>
          <cell r="AM594">
            <v>0</v>
          </cell>
          <cell r="AN594">
            <v>-1421827.2083999997</v>
          </cell>
          <cell r="AO594">
            <v>0</v>
          </cell>
          <cell r="AP594">
            <v>192112392.84329998</v>
          </cell>
        </row>
        <row r="595">
          <cell r="A595">
            <v>0</v>
          </cell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</row>
        <row r="596">
          <cell r="A596">
            <v>0</v>
          </cell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 t="str">
            <v>WYOMING -  DISTRIBUTION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</row>
        <row r="597">
          <cell r="A597" t="str">
            <v>36020Wyoming</v>
          </cell>
          <cell r="B597" t="str">
            <v>Wyoming</v>
          </cell>
          <cell r="C597" t="str">
            <v>Wyoming</v>
          </cell>
          <cell r="D597">
            <v>360.2</v>
          </cell>
          <cell r="E597">
            <v>360.2</v>
          </cell>
          <cell r="F597" t="str">
            <v>Rights-of-Way</v>
          </cell>
          <cell r="G597">
            <v>0</v>
          </cell>
          <cell r="H597">
            <v>4393309.88</v>
          </cell>
          <cell r="I597">
            <v>0</v>
          </cell>
          <cell r="J597">
            <v>-15474.660000000002</v>
          </cell>
          <cell r="K597">
            <v>0</v>
          </cell>
          <cell r="L597">
            <v>4377835.22</v>
          </cell>
          <cell r="M597">
            <v>0</v>
          </cell>
          <cell r="N597">
            <v>-17346.480000000003</v>
          </cell>
          <cell r="O597">
            <v>0</v>
          </cell>
          <cell r="P597">
            <v>4360488.7399999993</v>
          </cell>
          <cell r="Q597">
            <v>0</v>
          </cell>
          <cell r="R597">
            <v>1686196</v>
          </cell>
          <cell r="S597">
            <v>0</v>
          </cell>
          <cell r="T597">
            <v>1.6722311182766663</v>
          </cell>
          <cell r="U597">
            <v>0</v>
          </cell>
          <cell r="V597">
            <v>73337</v>
          </cell>
          <cell r="W597">
            <v>0</v>
          </cell>
          <cell r="X597">
            <v>-15474.660000000002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1744058.34</v>
          </cell>
          <cell r="AE597">
            <v>0</v>
          </cell>
          <cell r="AF597">
            <v>1.6722311182766663</v>
          </cell>
          <cell r="AG597">
            <v>0</v>
          </cell>
          <cell r="AH597">
            <v>73062</v>
          </cell>
          <cell r="AI597">
            <v>0</v>
          </cell>
          <cell r="AJ597">
            <v>-17346.480000000003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1799773.86</v>
          </cell>
        </row>
        <row r="598">
          <cell r="A598" t="str">
            <v>36100Wyoming</v>
          </cell>
          <cell r="B598" t="str">
            <v>Wyoming</v>
          </cell>
          <cell r="C598" t="str">
            <v>Wyoming</v>
          </cell>
          <cell r="D598">
            <v>361</v>
          </cell>
          <cell r="E598">
            <v>361</v>
          </cell>
          <cell r="F598" t="str">
            <v>Structures and Improvements</v>
          </cell>
          <cell r="G598">
            <v>0</v>
          </cell>
          <cell r="H598">
            <v>9446272.8200000003</v>
          </cell>
          <cell r="I598">
            <v>0</v>
          </cell>
          <cell r="J598">
            <v>-30743.430000000008</v>
          </cell>
          <cell r="K598">
            <v>0</v>
          </cell>
          <cell r="L598">
            <v>9415529.3900000006</v>
          </cell>
          <cell r="M598">
            <v>0</v>
          </cell>
          <cell r="N598">
            <v>-32454.49</v>
          </cell>
          <cell r="O598">
            <v>0</v>
          </cell>
          <cell r="P598">
            <v>9383074.9000000004</v>
          </cell>
          <cell r="Q598">
            <v>0</v>
          </cell>
          <cell r="R598">
            <v>2465434</v>
          </cell>
          <cell r="S598">
            <v>0</v>
          </cell>
          <cell r="T598">
            <v>1.5840078355910032</v>
          </cell>
          <cell r="U598">
            <v>0</v>
          </cell>
          <cell r="V598">
            <v>149386</v>
          </cell>
          <cell r="W598">
            <v>0</v>
          </cell>
          <cell r="X598">
            <v>-30743.430000000008</v>
          </cell>
          <cell r="Y598">
            <v>0</v>
          </cell>
          <cell r="Z598">
            <v>-10</v>
          </cell>
          <cell r="AA598">
            <v>0</v>
          </cell>
          <cell r="AB598">
            <v>-3074.3430000000003</v>
          </cell>
          <cell r="AC598">
            <v>0</v>
          </cell>
          <cell r="AD598">
            <v>2581002.227</v>
          </cell>
          <cell r="AE598">
            <v>0</v>
          </cell>
          <cell r="AF598">
            <v>1.5840078355910032</v>
          </cell>
          <cell r="AG598">
            <v>0</v>
          </cell>
          <cell r="AH598">
            <v>148886</v>
          </cell>
          <cell r="AI598">
            <v>0</v>
          </cell>
          <cell r="AJ598">
            <v>-32454.49</v>
          </cell>
          <cell r="AK598">
            <v>0</v>
          </cell>
          <cell r="AL598">
            <v>-10</v>
          </cell>
          <cell r="AM598">
            <v>0</v>
          </cell>
          <cell r="AN598">
            <v>-3245.4490000000001</v>
          </cell>
          <cell r="AO598">
            <v>0</v>
          </cell>
          <cell r="AP598">
            <v>2694188.2879999997</v>
          </cell>
        </row>
        <row r="599">
          <cell r="A599" t="str">
            <v>36200Wyoming</v>
          </cell>
          <cell r="B599" t="str">
            <v>Wyoming</v>
          </cell>
          <cell r="C599" t="str">
            <v>Wyoming</v>
          </cell>
          <cell r="D599">
            <v>362</v>
          </cell>
          <cell r="E599">
            <v>362</v>
          </cell>
          <cell r="F599" t="str">
            <v>Station Equipment</v>
          </cell>
          <cell r="G599">
            <v>0</v>
          </cell>
          <cell r="H599">
            <v>121468248.25</v>
          </cell>
          <cell r="I599">
            <v>0</v>
          </cell>
          <cell r="J599">
            <v>-986698.88000000012</v>
          </cell>
          <cell r="K599">
            <v>0</v>
          </cell>
          <cell r="L599">
            <v>120481549.37</v>
          </cell>
          <cell r="M599">
            <v>0</v>
          </cell>
          <cell r="N599">
            <v>-1005782.8599999999</v>
          </cell>
          <cell r="O599">
            <v>0</v>
          </cell>
          <cell r="P599">
            <v>119475766.51000001</v>
          </cell>
          <cell r="Q599">
            <v>0</v>
          </cell>
          <cell r="R599">
            <v>32709024</v>
          </cell>
          <cell r="S599">
            <v>0</v>
          </cell>
          <cell r="T599">
            <v>2.0580779966074889</v>
          </cell>
          <cell r="U599">
            <v>0</v>
          </cell>
          <cell r="V599">
            <v>2489758</v>
          </cell>
          <cell r="W599">
            <v>0</v>
          </cell>
          <cell r="X599">
            <v>-986698.88000000012</v>
          </cell>
          <cell r="Y599">
            <v>0</v>
          </cell>
          <cell r="Z599">
            <v>-10</v>
          </cell>
          <cell r="AA599">
            <v>0</v>
          </cell>
          <cell r="AB599">
            <v>-98669.888000000006</v>
          </cell>
          <cell r="AC599">
            <v>0</v>
          </cell>
          <cell r="AD599">
            <v>34113413.232000001</v>
          </cell>
          <cell r="AE599">
            <v>0</v>
          </cell>
          <cell r="AF599">
            <v>2.0580779966074889</v>
          </cell>
          <cell r="AG599">
            <v>0</v>
          </cell>
          <cell r="AH599">
            <v>2469254</v>
          </cell>
          <cell r="AI599">
            <v>0</v>
          </cell>
          <cell r="AJ599">
            <v>-1005782.8599999999</v>
          </cell>
          <cell r="AK599">
            <v>0</v>
          </cell>
          <cell r="AL599">
            <v>-10</v>
          </cell>
          <cell r="AM599">
            <v>0</v>
          </cell>
          <cell r="AN599">
            <v>-100578.28599999998</v>
          </cell>
          <cell r="AO599">
            <v>0</v>
          </cell>
          <cell r="AP599">
            <v>35476306.086000003</v>
          </cell>
        </row>
        <row r="600">
          <cell r="A600" t="str">
            <v>36270Wyoming</v>
          </cell>
          <cell r="B600" t="str">
            <v>Wyoming</v>
          </cell>
          <cell r="C600" t="str">
            <v>Wyoming</v>
          </cell>
          <cell r="D600">
            <v>362.7</v>
          </cell>
          <cell r="E600">
            <v>362.7</v>
          </cell>
          <cell r="F600" t="str">
            <v>Supervisory Equipment</v>
          </cell>
          <cell r="G600">
            <v>0</v>
          </cell>
          <cell r="H600">
            <v>2032169.02</v>
          </cell>
          <cell r="I600">
            <v>0</v>
          </cell>
          <cell r="J600">
            <v>-350733.2</v>
          </cell>
          <cell r="K600">
            <v>0</v>
          </cell>
          <cell r="L600">
            <v>1681435.82</v>
          </cell>
          <cell r="M600">
            <v>0</v>
          </cell>
          <cell r="N600">
            <v>-299652.09999999998</v>
          </cell>
          <cell r="O600">
            <v>0</v>
          </cell>
          <cell r="P600">
            <v>1381783.7200000002</v>
          </cell>
          <cell r="Q600">
            <v>0</v>
          </cell>
          <cell r="R600">
            <v>1760819</v>
          </cell>
          <cell r="S600">
            <v>0</v>
          </cell>
          <cell r="T600">
            <v>3.9900483561010271</v>
          </cell>
          <cell r="U600">
            <v>0</v>
          </cell>
          <cell r="V600">
            <v>74087</v>
          </cell>
          <cell r="W600">
            <v>0</v>
          </cell>
          <cell r="X600">
            <v>-350733.2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1484172.8</v>
          </cell>
          <cell r="AE600">
            <v>0</v>
          </cell>
          <cell r="AF600">
            <v>3.9900483561010271</v>
          </cell>
          <cell r="AG600">
            <v>0</v>
          </cell>
          <cell r="AH600">
            <v>61112</v>
          </cell>
          <cell r="AI600">
            <v>0</v>
          </cell>
          <cell r="AJ600">
            <v>-299652.09999999998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1245632.7000000002</v>
          </cell>
        </row>
        <row r="601">
          <cell r="A601" t="str">
            <v>36400Wyoming</v>
          </cell>
          <cell r="B601" t="str">
            <v>Wyoming</v>
          </cell>
          <cell r="C601" t="str">
            <v>Wyoming</v>
          </cell>
          <cell r="D601">
            <v>364</v>
          </cell>
          <cell r="E601">
            <v>364</v>
          </cell>
          <cell r="F601" t="str">
            <v>Poles, Towers and Fixtures</v>
          </cell>
          <cell r="G601">
            <v>0</v>
          </cell>
          <cell r="H601">
            <v>120934818.95999999</v>
          </cell>
          <cell r="I601">
            <v>0</v>
          </cell>
          <cell r="J601">
            <v>-1155195.9300000004</v>
          </cell>
          <cell r="K601">
            <v>0</v>
          </cell>
          <cell r="L601">
            <v>119779623.02999999</v>
          </cell>
          <cell r="M601">
            <v>0</v>
          </cell>
          <cell r="N601">
            <v>-1178630.3</v>
          </cell>
          <cell r="O601">
            <v>0</v>
          </cell>
          <cell r="P601">
            <v>118600992.72999999</v>
          </cell>
          <cell r="Q601">
            <v>0</v>
          </cell>
          <cell r="R601">
            <v>59449242</v>
          </cell>
          <cell r="S601">
            <v>0</v>
          </cell>
          <cell r="T601">
            <v>3.9511393160013975</v>
          </cell>
          <cell r="U601">
            <v>0</v>
          </cell>
          <cell r="V601">
            <v>4755481</v>
          </cell>
          <cell r="W601">
            <v>0</v>
          </cell>
          <cell r="X601">
            <v>-1155195.9300000004</v>
          </cell>
          <cell r="Y601">
            <v>0</v>
          </cell>
          <cell r="Z601">
            <v>-100</v>
          </cell>
          <cell r="AA601">
            <v>0</v>
          </cell>
          <cell r="AB601">
            <v>-1155195.9300000004</v>
          </cell>
          <cell r="AC601">
            <v>0</v>
          </cell>
          <cell r="AD601">
            <v>61894331.140000001</v>
          </cell>
          <cell r="AE601">
            <v>0</v>
          </cell>
          <cell r="AF601">
            <v>3.9511393160013975</v>
          </cell>
          <cell r="AG601">
            <v>0</v>
          </cell>
          <cell r="AH601">
            <v>4709375</v>
          </cell>
          <cell r="AI601">
            <v>0</v>
          </cell>
          <cell r="AJ601">
            <v>-1178630.3</v>
          </cell>
          <cell r="AK601">
            <v>0</v>
          </cell>
          <cell r="AL601">
            <v>-100</v>
          </cell>
          <cell r="AM601">
            <v>0</v>
          </cell>
          <cell r="AN601">
            <v>-1178630.3</v>
          </cell>
          <cell r="AO601">
            <v>0</v>
          </cell>
          <cell r="AP601">
            <v>64246445.540000007</v>
          </cell>
        </row>
        <row r="602">
          <cell r="A602" t="str">
            <v>36500Wyoming</v>
          </cell>
          <cell r="B602" t="str">
            <v>Wyoming</v>
          </cell>
          <cell r="C602" t="str">
            <v>Wyoming</v>
          </cell>
          <cell r="D602">
            <v>365</v>
          </cell>
          <cell r="E602">
            <v>365</v>
          </cell>
          <cell r="F602" t="str">
            <v>Overhead Conductors and Devices</v>
          </cell>
          <cell r="G602">
            <v>0</v>
          </cell>
          <cell r="H602">
            <v>95210832.609999999</v>
          </cell>
          <cell r="I602">
            <v>0</v>
          </cell>
          <cell r="J602">
            <v>-937630.82999999973</v>
          </cell>
          <cell r="K602">
            <v>0</v>
          </cell>
          <cell r="L602">
            <v>94273201.780000001</v>
          </cell>
          <cell r="M602">
            <v>0</v>
          </cell>
          <cell r="N602">
            <v>-945725.05999999994</v>
          </cell>
          <cell r="O602">
            <v>0</v>
          </cell>
          <cell r="P602">
            <v>93327476.719999999</v>
          </cell>
          <cell r="Q602">
            <v>0</v>
          </cell>
          <cell r="R602">
            <v>33637149</v>
          </cell>
          <cell r="S602">
            <v>0</v>
          </cell>
          <cell r="T602">
            <v>3.0123730702415088</v>
          </cell>
          <cell r="U602">
            <v>0</v>
          </cell>
          <cell r="V602">
            <v>2853983</v>
          </cell>
          <cell r="W602">
            <v>0</v>
          </cell>
          <cell r="X602">
            <v>-937630.82999999973</v>
          </cell>
          <cell r="Y602">
            <v>0</v>
          </cell>
          <cell r="Z602">
            <v>-40</v>
          </cell>
          <cell r="AA602">
            <v>0</v>
          </cell>
          <cell r="AB602">
            <v>-375052.33199999988</v>
          </cell>
          <cell r="AC602">
            <v>0</v>
          </cell>
          <cell r="AD602">
            <v>35178448.838</v>
          </cell>
          <cell r="AE602">
            <v>0</v>
          </cell>
          <cell r="AF602">
            <v>3.0123730702415088</v>
          </cell>
          <cell r="AG602">
            <v>0</v>
          </cell>
          <cell r="AH602">
            <v>2825616</v>
          </cell>
          <cell r="AI602">
            <v>0</v>
          </cell>
          <cell r="AJ602">
            <v>-945725.05999999994</v>
          </cell>
          <cell r="AK602">
            <v>0</v>
          </cell>
          <cell r="AL602">
            <v>-40</v>
          </cell>
          <cell r="AM602">
            <v>0</v>
          </cell>
          <cell r="AN602">
            <v>-378290.02399999998</v>
          </cell>
          <cell r="AO602">
            <v>0</v>
          </cell>
          <cell r="AP602">
            <v>36680049.754000001</v>
          </cell>
        </row>
        <row r="603">
          <cell r="A603" t="str">
            <v>36600Wyoming</v>
          </cell>
          <cell r="B603" t="str">
            <v>Wyoming</v>
          </cell>
          <cell r="C603" t="str">
            <v>Wyoming</v>
          </cell>
          <cell r="D603">
            <v>366</v>
          </cell>
          <cell r="E603">
            <v>366</v>
          </cell>
          <cell r="F603" t="str">
            <v>Underground Conduit</v>
          </cell>
          <cell r="G603">
            <v>0</v>
          </cell>
          <cell r="H603">
            <v>18647610.800000001</v>
          </cell>
          <cell r="I603">
            <v>0</v>
          </cell>
          <cell r="J603">
            <v>-96438.890000000014</v>
          </cell>
          <cell r="K603">
            <v>0</v>
          </cell>
          <cell r="L603">
            <v>18551171.91</v>
          </cell>
          <cell r="M603">
            <v>0</v>
          </cell>
          <cell r="N603">
            <v>-105973.26</v>
          </cell>
          <cell r="O603">
            <v>0</v>
          </cell>
          <cell r="P603">
            <v>18445198.649999999</v>
          </cell>
          <cell r="Q603">
            <v>0</v>
          </cell>
          <cell r="R603">
            <v>8096804</v>
          </cell>
          <cell r="S603">
            <v>0</v>
          </cell>
          <cell r="T603">
            <v>2.6077778880216163</v>
          </cell>
          <cell r="U603">
            <v>0</v>
          </cell>
          <cell r="V603">
            <v>485031</v>
          </cell>
          <cell r="W603">
            <v>0</v>
          </cell>
          <cell r="X603">
            <v>-96438.890000000014</v>
          </cell>
          <cell r="Y603">
            <v>0</v>
          </cell>
          <cell r="Z603">
            <v>-40</v>
          </cell>
          <cell r="AA603">
            <v>0</v>
          </cell>
          <cell r="AB603">
            <v>-38575.556000000004</v>
          </cell>
          <cell r="AC603">
            <v>0</v>
          </cell>
          <cell r="AD603">
            <v>8446820.5539999995</v>
          </cell>
          <cell r="AE603">
            <v>0</v>
          </cell>
          <cell r="AF603">
            <v>2.6077778880216163</v>
          </cell>
          <cell r="AG603">
            <v>0</v>
          </cell>
          <cell r="AH603">
            <v>482392</v>
          </cell>
          <cell r="AI603">
            <v>0</v>
          </cell>
          <cell r="AJ603">
            <v>-105973.26</v>
          </cell>
          <cell r="AK603">
            <v>0</v>
          </cell>
          <cell r="AL603">
            <v>-40</v>
          </cell>
          <cell r="AM603">
            <v>0</v>
          </cell>
          <cell r="AN603">
            <v>-42389.303999999996</v>
          </cell>
          <cell r="AO603">
            <v>0</v>
          </cell>
          <cell r="AP603">
            <v>8780849.9900000002</v>
          </cell>
        </row>
        <row r="604">
          <cell r="A604" t="str">
            <v>36700Wyoming</v>
          </cell>
          <cell r="B604" t="str">
            <v>Wyoming</v>
          </cell>
          <cell r="C604" t="str">
            <v>Wyoming</v>
          </cell>
          <cell r="D604">
            <v>367</v>
          </cell>
          <cell r="E604">
            <v>367</v>
          </cell>
          <cell r="F604" t="str">
            <v>Underground Conductors and Devices</v>
          </cell>
          <cell r="G604">
            <v>0</v>
          </cell>
          <cell r="H604">
            <v>49408746.520000003</v>
          </cell>
          <cell r="I604">
            <v>0</v>
          </cell>
          <cell r="J604">
            <v>-281602.68</v>
          </cell>
          <cell r="K604">
            <v>0</v>
          </cell>
          <cell r="L604">
            <v>49127143.840000004</v>
          </cell>
          <cell r="M604">
            <v>0</v>
          </cell>
          <cell r="N604">
            <v>-317592.45999999996</v>
          </cell>
          <cell r="O604">
            <v>0</v>
          </cell>
          <cell r="P604">
            <v>48809551.380000003</v>
          </cell>
          <cell r="Q604">
            <v>0</v>
          </cell>
          <cell r="R604">
            <v>25641228</v>
          </cell>
          <cell r="S604">
            <v>0</v>
          </cell>
          <cell r="T604">
            <v>2.4422863965609589</v>
          </cell>
          <cell r="U604">
            <v>0</v>
          </cell>
          <cell r="V604">
            <v>1203264</v>
          </cell>
          <cell r="W604">
            <v>0</v>
          </cell>
          <cell r="X604">
            <v>-281602.68</v>
          </cell>
          <cell r="Y604">
            <v>0</v>
          </cell>
          <cell r="Z604">
            <v>-35</v>
          </cell>
          <cell r="AA604">
            <v>0</v>
          </cell>
          <cell r="AB604">
            <v>-98560.937999999995</v>
          </cell>
          <cell r="AC604">
            <v>0</v>
          </cell>
          <cell r="AD604">
            <v>26464328.381999999</v>
          </cell>
          <cell r="AE604">
            <v>0</v>
          </cell>
          <cell r="AF604">
            <v>2.4422863965609589</v>
          </cell>
          <cell r="AG604">
            <v>0</v>
          </cell>
          <cell r="AH604">
            <v>1195947</v>
          </cell>
          <cell r="AI604">
            <v>0</v>
          </cell>
          <cell r="AJ604">
            <v>-317592.45999999996</v>
          </cell>
          <cell r="AK604">
            <v>0</v>
          </cell>
          <cell r="AL604">
            <v>-35</v>
          </cell>
          <cell r="AM604">
            <v>0</v>
          </cell>
          <cell r="AN604">
            <v>-111157.36099999998</v>
          </cell>
          <cell r="AO604">
            <v>0</v>
          </cell>
          <cell r="AP604">
            <v>27231525.560999997</v>
          </cell>
        </row>
        <row r="605">
          <cell r="A605" t="str">
            <v>36800Wyoming</v>
          </cell>
          <cell r="B605" t="str">
            <v>Wyoming</v>
          </cell>
          <cell r="C605" t="str">
            <v>Wyoming</v>
          </cell>
          <cell r="D605">
            <v>368</v>
          </cell>
          <cell r="E605">
            <v>368</v>
          </cell>
          <cell r="F605" t="str">
            <v>Line Transformers</v>
          </cell>
          <cell r="G605">
            <v>0</v>
          </cell>
          <cell r="H605">
            <v>97151040.079999998</v>
          </cell>
          <cell r="I605">
            <v>0</v>
          </cell>
          <cell r="J605">
            <v>-1357695.4799999997</v>
          </cell>
          <cell r="K605">
            <v>0</v>
          </cell>
          <cell r="L605">
            <v>95793344.599999994</v>
          </cell>
          <cell r="M605">
            <v>0</v>
          </cell>
          <cell r="N605">
            <v>-1382238.4199999997</v>
          </cell>
          <cell r="O605">
            <v>0</v>
          </cell>
          <cell r="P605">
            <v>94411106.179999992</v>
          </cell>
          <cell r="Q605">
            <v>0</v>
          </cell>
          <cell r="R605">
            <v>35782488</v>
          </cell>
          <cell r="S605">
            <v>0</v>
          </cell>
          <cell r="T605">
            <v>2.8853911376151422</v>
          </cell>
          <cell r="U605">
            <v>0</v>
          </cell>
          <cell r="V605">
            <v>2783600</v>
          </cell>
          <cell r="W605">
            <v>0</v>
          </cell>
          <cell r="X605">
            <v>-1357695.4799999997</v>
          </cell>
          <cell r="Y605">
            <v>0</v>
          </cell>
          <cell r="Z605">
            <v>-25</v>
          </cell>
          <cell r="AA605">
            <v>0</v>
          </cell>
          <cell r="AB605">
            <v>-339423.86999999994</v>
          </cell>
          <cell r="AC605">
            <v>0</v>
          </cell>
          <cell r="AD605">
            <v>36868968.650000006</v>
          </cell>
          <cell r="AE605">
            <v>0</v>
          </cell>
          <cell r="AF605">
            <v>2.8853911376151422</v>
          </cell>
          <cell r="AG605">
            <v>0</v>
          </cell>
          <cell r="AH605">
            <v>2744071</v>
          </cell>
          <cell r="AI605">
            <v>0</v>
          </cell>
          <cell r="AJ605">
            <v>-1382238.4199999997</v>
          </cell>
          <cell r="AK605">
            <v>0</v>
          </cell>
          <cell r="AL605">
            <v>-25</v>
          </cell>
          <cell r="AM605">
            <v>0</v>
          </cell>
          <cell r="AN605">
            <v>-345559.60499999992</v>
          </cell>
          <cell r="AO605">
            <v>0</v>
          </cell>
          <cell r="AP605">
            <v>37885241.625000007</v>
          </cell>
        </row>
        <row r="606">
          <cell r="A606" t="str">
            <v>36910Wyoming</v>
          </cell>
          <cell r="B606" t="str">
            <v>Wyoming</v>
          </cell>
          <cell r="C606" t="str">
            <v>Wyoming</v>
          </cell>
          <cell r="D606">
            <v>369.1</v>
          </cell>
          <cell r="E606">
            <v>369.1</v>
          </cell>
          <cell r="F606" t="str">
            <v>Overhead Services</v>
          </cell>
          <cell r="G606">
            <v>0</v>
          </cell>
          <cell r="H606">
            <v>16139463.57</v>
          </cell>
          <cell r="I606">
            <v>0</v>
          </cell>
          <cell r="J606">
            <v>-98366.030000000013</v>
          </cell>
          <cell r="K606">
            <v>0</v>
          </cell>
          <cell r="L606">
            <v>16041097.540000001</v>
          </cell>
          <cell r="M606">
            <v>0</v>
          </cell>
          <cell r="N606">
            <v>-101101.48999999999</v>
          </cell>
          <cell r="O606">
            <v>0</v>
          </cell>
          <cell r="P606">
            <v>15939996.050000001</v>
          </cell>
          <cell r="Q606">
            <v>0</v>
          </cell>
          <cell r="R606">
            <v>4819984</v>
          </cell>
          <cell r="S606">
            <v>0</v>
          </cell>
          <cell r="T606">
            <v>1.8767060232874302</v>
          </cell>
          <cell r="U606">
            <v>0</v>
          </cell>
          <cell r="V606">
            <v>301967</v>
          </cell>
          <cell r="W606">
            <v>0</v>
          </cell>
          <cell r="X606">
            <v>-98366.030000000013</v>
          </cell>
          <cell r="Y606">
            <v>0</v>
          </cell>
          <cell r="Z606">
            <v>-25</v>
          </cell>
          <cell r="AA606">
            <v>0</v>
          </cell>
          <cell r="AB606">
            <v>-24591.507500000003</v>
          </cell>
          <cell r="AC606">
            <v>0</v>
          </cell>
          <cell r="AD606">
            <v>4998993.4624999994</v>
          </cell>
          <cell r="AE606">
            <v>0</v>
          </cell>
          <cell r="AF606">
            <v>1.8767060232874302</v>
          </cell>
          <cell r="AG606">
            <v>0</v>
          </cell>
          <cell r="AH606">
            <v>300096</v>
          </cell>
          <cell r="AI606">
            <v>0</v>
          </cell>
          <cell r="AJ606">
            <v>-101101.48999999999</v>
          </cell>
          <cell r="AK606">
            <v>0</v>
          </cell>
          <cell r="AL606">
            <v>-25</v>
          </cell>
          <cell r="AM606">
            <v>0</v>
          </cell>
          <cell r="AN606">
            <v>-25275.372500000001</v>
          </cell>
          <cell r="AO606">
            <v>0</v>
          </cell>
          <cell r="AP606">
            <v>5172712.5999999996</v>
          </cell>
        </row>
        <row r="607">
          <cell r="A607" t="str">
            <v>36920Wyoming</v>
          </cell>
          <cell r="B607" t="str">
            <v>Wyoming</v>
          </cell>
          <cell r="C607" t="str">
            <v>Wyoming</v>
          </cell>
          <cell r="D607">
            <v>369.2</v>
          </cell>
          <cell r="E607">
            <v>369.2</v>
          </cell>
          <cell r="F607" t="str">
            <v>Underground Services</v>
          </cell>
          <cell r="G607">
            <v>0</v>
          </cell>
          <cell r="H607">
            <v>33312175.57</v>
          </cell>
          <cell r="I607">
            <v>0</v>
          </cell>
          <cell r="J607">
            <v>-32431.019999999997</v>
          </cell>
          <cell r="K607">
            <v>0</v>
          </cell>
          <cell r="L607">
            <v>33279744.550000001</v>
          </cell>
          <cell r="M607">
            <v>0</v>
          </cell>
          <cell r="N607">
            <v>-43626.099999999984</v>
          </cell>
          <cell r="O607">
            <v>0</v>
          </cell>
          <cell r="P607">
            <v>33236118.449999999</v>
          </cell>
          <cell r="Q607">
            <v>0</v>
          </cell>
          <cell r="R607">
            <v>13433743</v>
          </cell>
          <cell r="S607">
            <v>0</v>
          </cell>
          <cell r="T607">
            <v>2.1378843537414776</v>
          </cell>
          <cell r="U607">
            <v>0</v>
          </cell>
          <cell r="V607">
            <v>711829</v>
          </cell>
          <cell r="W607">
            <v>0</v>
          </cell>
          <cell r="X607">
            <v>-32431.019999999997</v>
          </cell>
          <cell r="Y607">
            <v>0</v>
          </cell>
          <cell r="Z607">
            <v>-50</v>
          </cell>
          <cell r="AA607">
            <v>0</v>
          </cell>
          <cell r="AB607">
            <v>-16215.509999999998</v>
          </cell>
          <cell r="AC607">
            <v>0</v>
          </cell>
          <cell r="AD607">
            <v>14096925.470000001</v>
          </cell>
          <cell r="AE607">
            <v>0</v>
          </cell>
          <cell r="AF607">
            <v>2.1378843537414776</v>
          </cell>
          <cell r="AG607">
            <v>0</v>
          </cell>
          <cell r="AH607">
            <v>711016</v>
          </cell>
          <cell r="AI607">
            <v>0</v>
          </cell>
          <cell r="AJ607">
            <v>-43626.099999999984</v>
          </cell>
          <cell r="AK607">
            <v>0</v>
          </cell>
          <cell r="AL607">
            <v>-50</v>
          </cell>
          <cell r="AM607">
            <v>0</v>
          </cell>
          <cell r="AN607">
            <v>-21813.049999999992</v>
          </cell>
          <cell r="AO607">
            <v>0</v>
          </cell>
          <cell r="AP607">
            <v>14742502.32</v>
          </cell>
        </row>
        <row r="608">
          <cell r="A608" t="str">
            <v>37000Wyoming</v>
          </cell>
          <cell r="B608" t="str">
            <v>Wyoming</v>
          </cell>
          <cell r="C608" t="str">
            <v>Wyoming</v>
          </cell>
          <cell r="D608">
            <v>370</v>
          </cell>
          <cell r="E608">
            <v>370</v>
          </cell>
          <cell r="F608" t="str">
            <v>Meters</v>
          </cell>
          <cell r="G608">
            <v>0</v>
          </cell>
          <cell r="H608">
            <v>14069838.99</v>
          </cell>
          <cell r="I608">
            <v>0</v>
          </cell>
          <cell r="J608">
            <v>-209605.31999999998</v>
          </cell>
          <cell r="K608">
            <v>0</v>
          </cell>
          <cell r="L608">
            <v>13860233.67</v>
          </cell>
          <cell r="M608">
            <v>0</v>
          </cell>
          <cell r="N608">
            <v>-167392.81000000006</v>
          </cell>
          <cell r="O608">
            <v>0</v>
          </cell>
          <cell r="P608">
            <v>13692840.859999999</v>
          </cell>
          <cell r="Q608">
            <v>0</v>
          </cell>
          <cell r="R608">
            <v>2549887</v>
          </cell>
          <cell r="S608">
            <v>0</v>
          </cell>
          <cell r="T608">
            <v>3.6380750715264574</v>
          </cell>
          <cell r="U608">
            <v>0</v>
          </cell>
          <cell r="V608">
            <v>508059</v>
          </cell>
          <cell r="W608">
            <v>0</v>
          </cell>
          <cell r="X608">
            <v>-209605.31999999998</v>
          </cell>
          <cell r="Y608">
            <v>0</v>
          </cell>
          <cell r="Z608">
            <v>-2</v>
          </cell>
          <cell r="AA608">
            <v>0</v>
          </cell>
          <cell r="AB608">
            <v>-4192.1063999999997</v>
          </cell>
          <cell r="AC608">
            <v>0</v>
          </cell>
          <cell r="AD608">
            <v>2844148.5736000002</v>
          </cell>
          <cell r="AE608">
            <v>0</v>
          </cell>
          <cell r="AF608">
            <v>3.6380750715264574</v>
          </cell>
          <cell r="AG608">
            <v>0</v>
          </cell>
          <cell r="AH608">
            <v>501201</v>
          </cell>
          <cell r="AI608">
            <v>0</v>
          </cell>
          <cell r="AJ608">
            <v>-167392.81000000006</v>
          </cell>
          <cell r="AK608">
            <v>0</v>
          </cell>
          <cell r="AL608">
            <v>-2</v>
          </cell>
          <cell r="AM608">
            <v>0</v>
          </cell>
          <cell r="AN608">
            <v>-3347.8562000000011</v>
          </cell>
          <cell r="AO608">
            <v>0</v>
          </cell>
          <cell r="AP608">
            <v>3174608.9074000004</v>
          </cell>
        </row>
        <row r="609">
          <cell r="A609" t="str">
            <v>37100Wyoming</v>
          </cell>
          <cell r="B609" t="str">
            <v>Wyoming</v>
          </cell>
          <cell r="C609" t="str">
            <v>Wyoming</v>
          </cell>
          <cell r="D609">
            <v>371</v>
          </cell>
          <cell r="E609">
            <v>371</v>
          </cell>
          <cell r="F609" t="str">
            <v>Installations on Customer Premises</v>
          </cell>
          <cell r="G609">
            <v>0</v>
          </cell>
          <cell r="H609">
            <v>931425.57</v>
          </cell>
          <cell r="I609">
            <v>0</v>
          </cell>
          <cell r="J609">
            <v>-71258.12999999999</v>
          </cell>
          <cell r="K609">
            <v>0</v>
          </cell>
          <cell r="L609">
            <v>860167.44</v>
          </cell>
          <cell r="M609">
            <v>0</v>
          </cell>
          <cell r="N609">
            <v>-59568.689999999995</v>
          </cell>
          <cell r="O609">
            <v>0</v>
          </cell>
          <cell r="P609">
            <v>800598.75</v>
          </cell>
          <cell r="Q609">
            <v>0</v>
          </cell>
          <cell r="R609">
            <v>880834</v>
          </cell>
          <cell r="S609">
            <v>0</v>
          </cell>
          <cell r="T609">
            <v>4.799905454765085</v>
          </cell>
          <cell r="U609">
            <v>0</v>
          </cell>
          <cell r="V609">
            <v>42997</v>
          </cell>
          <cell r="W609">
            <v>0</v>
          </cell>
          <cell r="X609">
            <v>-71258.12999999999</v>
          </cell>
          <cell r="Y609">
            <v>0</v>
          </cell>
          <cell r="Z609">
            <v>-60</v>
          </cell>
          <cell r="AA609">
            <v>0</v>
          </cell>
          <cell r="AB609">
            <v>-42754.877999999997</v>
          </cell>
          <cell r="AC609">
            <v>0</v>
          </cell>
          <cell r="AD609">
            <v>809817.99199999997</v>
          </cell>
          <cell r="AE609">
            <v>0</v>
          </cell>
          <cell r="AF609">
            <v>4.799905454765085</v>
          </cell>
          <cell r="AG609">
            <v>0</v>
          </cell>
          <cell r="AH609">
            <v>39858</v>
          </cell>
          <cell r="AI609">
            <v>0</v>
          </cell>
          <cell r="AJ609">
            <v>-59568.689999999995</v>
          </cell>
          <cell r="AK609">
            <v>0</v>
          </cell>
          <cell r="AL609">
            <v>-60</v>
          </cell>
          <cell r="AM609">
            <v>0</v>
          </cell>
          <cell r="AN609">
            <v>-35741.214</v>
          </cell>
          <cell r="AO609">
            <v>0</v>
          </cell>
          <cell r="AP609">
            <v>754366.08799999999</v>
          </cell>
        </row>
        <row r="610">
          <cell r="A610" t="str">
            <v>37300Wyoming</v>
          </cell>
          <cell r="B610" t="str">
            <v>Wyoming</v>
          </cell>
          <cell r="C610" t="str">
            <v>Wyoming</v>
          </cell>
          <cell r="D610">
            <v>373</v>
          </cell>
          <cell r="E610">
            <v>373</v>
          </cell>
          <cell r="F610" t="str">
            <v>Street Lighting and Signal Systems</v>
          </cell>
          <cell r="G610">
            <v>0</v>
          </cell>
          <cell r="H610">
            <v>9929128.1899999995</v>
          </cell>
          <cell r="I610">
            <v>0</v>
          </cell>
          <cell r="J610">
            <v>-110888.71000000002</v>
          </cell>
          <cell r="K610">
            <v>0</v>
          </cell>
          <cell r="L610">
            <v>9818239.4799999986</v>
          </cell>
          <cell r="M610">
            <v>0</v>
          </cell>
          <cell r="N610">
            <v>-111932.35000000002</v>
          </cell>
          <cell r="O610">
            <v>0</v>
          </cell>
          <cell r="P610">
            <v>9706307.129999999</v>
          </cell>
          <cell r="Q610">
            <v>0</v>
          </cell>
          <cell r="R610">
            <v>3496037</v>
          </cell>
          <cell r="S610">
            <v>0</v>
          </cell>
          <cell r="T610">
            <v>3.0555198447317591</v>
          </cell>
          <cell r="U610">
            <v>0</v>
          </cell>
          <cell r="V610">
            <v>301692</v>
          </cell>
          <cell r="W610">
            <v>0</v>
          </cell>
          <cell r="X610">
            <v>-110888.71000000002</v>
          </cell>
          <cell r="Y610">
            <v>0</v>
          </cell>
          <cell r="Z610">
            <v>-45</v>
          </cell>
          <cell r="AA610">
            <v>0</v>
          </cell>
          <cell r="AB610">
            <v>-49899.919500000011</v>
          </cell>
          <cell r="AC610">
            <v>0</v>
          </cell>
          <cell r="AD610">
            <v>3636940.3705000002</v>
          </cell>
          <cell r="AE610">
            <v>0</v>
          </cell>
          <cell r="AF610">
            <v>3.0555198447317591</v>
          </cell>
          <cell r="AG610">
            <v>0</v>
          </cell>
          <cell r="AH610">
            <v>298288</v>
          </cell>
          <cell r="AI610">
            <v>0</v>
          </cell>
          <cell r="AJ610">
            <v>-111932.35000000002</v>
          </cell>
          <cell r="AK610">
            <v>0</v>
          </cell>
          <cell r="AL610">
            <v>-45</v>
          </cell>
          <cell r="AM610">
            <v>0</v>
          </cell>
          <cell r="AN610">
            <v>-50369.55750000001</v>
          </cell>
          <cell r="AO610">
            <v>0</v>
          </cell>
          <cell r="AP610">
            <v>3772926.463</v>
          </cell>
        </row>
        <row r="611">
          <cell r="A611">
            <v>0</v>
          </cell>
          <cell r="B611">
            <v>0</v>
          </cell>
          <cell r="C611">
            <v>0</v>
          </cell>
          <cell r="D611">
            <v>0</v>
          </cell>
          <cell r="E611">
            <v>0</v>
          </cell>
          <cell r="F611" t="str">
            <v>TOTAL WYOMING - DISTRIBUTION</v>
          </cell>
          <cell r="G611">
            <v>0</v>
          </cell>
          <cell r="H611">
            <v>593075080.83000016</v>
          </cell>
          <cell r="I611">
            <v>0</v>
          </cell>
          <cell r="J611">
            <v>-5734763.1900000004</v>
          </cell>
          <cell r="K611">
            <v>0</v>
          </cell>
          <cell r="L611">
            <v>587340317.6400001</v>
          </cell>
          <cell r="M611">
            <v>0</v>
          </cell>
          <cell r="N611">
            <v>-5769016.8699999982</v>
          </cell>
          <cell r="O611">
            <v>0</v>
          </cell>
          <cell r="P611">
            <v>581571300.76999998</v>
          </cell>
          <cell r="Q611">
            <v>0</v>
          </cell>
          <cell r="R611">
            <v>226408869</v>
          </cell>
          <cell r="S611">
            <v>0</v>
          </cell>
          <cell r="T611">
            <v>0</v>
          </cell>
          <cell r="U611">
            <v>0</v>
          </cell>
          <cell r="V611">
            <v>16734471</v>
          </cell>
          <cell r="W611">
            <v>0</v>
          </cell>
          <cell r="X611">
            <v>-5734763.1900000004</v>
          </cell>
          <cell r="Y611">
            <v>0</v>
          </cell>
          <cell r="Z611">
            <v>0</v>
          </cell>
          <cell r="AA611">
            <v>0</v>
          </cell>
          <cell r="AB611">
            <v>-2246206.7783999997</v>
          </cell>
          <cell r="AC611">
            <v>0</v>
          </cell>
          <cell r="AD611">
            <v>235162370.0316</v>
          </cell>
          <cell r="AE611">
            <v>0</v>
          </cell>
          <cell r="AF611">
            <v>0</v>
          </cell>
          <cell r="AG611">
            <v>0</v>
          </cell>
          <cell r="AH611">
            <v>16560174</v>
          </cell>
          <cell r="AI611">
            <v>0</v>
          </cell>
          <cell r="AJ611">
            <v>-5769016.8699999982</v>
          </cell>
          <cell r="AK611">
            <v>0</v>
          </cell>
          <cell r="AL611">
            <v>0</v>
          </cell>
          <cell r="AM611">
            <v>0</v>
          </cell>
          <cell r="AN611">
            <v>-2296397.3791999999</v>
          </cell>
          <cell r="AO611">
            <v>0</v>
          </cell>
          <cell r="AP611">
            <v>243657129.78240001</v>
          </cell>
        </row>
        <row r="612">
          <cell r="A612">
            <v>0</v>
          </cell>
          <cell r="B612">
            <v>0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</row>
        <row r="613">
          <cell r="A613">
            <v>0</v>
          </cell>
          <cell r="B613">
            <v>0</v>
          </cell>
          <cell r="C613">
            <v>0</v>
          </cell>
          <cell r="D613">
            <v>0</v>
          </cell>
          <cell r="E613">
            <v>0</v>
          </cell>
          <cell r="F613" t="str">
            <v>CALIFORNIA -  DISTRIBUTION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</row>
        <row r="614">
          <cell r="A614" t="str">
            <v>36020California</v>
          </cell>
          <cell r="B614" t="str">
            <v>California</v>
          </cell>
          <cell r="C614" t="str">
            <v>California</v>
          </cell>
          <cell r="D614">
            <v>360.2</v>
          </cell>
          <cell r="E614">
            <v>360.2</v>
          </cell>
          <cell r="F614" t="str">
            <v>Rights-of-Way</v>
          </cell>
          <cell r="G614">
            <v>0</v>
          </cell>
          <cell r="H614">
            <v>957954.51</v>
          </cell>
          <cell r="I614">
            <v>0</v>
          </cell>
          <cell r="J614">
            <v>-22077.340000000004</v>
          </cell>
          <cell r="K614">
            <v>0</v>
          </cell>
          <cell r="L614">
            <v>935877.17</v>
          </cell>
          <cell r="M614">
            <v>0</v>
          </cell>
          <cell r="N614">
            <v>-22637.499999999993</v>
          </cell>
          <cell r="O614">
            <v>0</v>
          </cell>
          <cell r="P614">
            <v>913239.67</v>
          </cell>
          <cell r="Q614">
            <v>0</v>
          </cell>
          <cell r="R614">
            <v>675373</v>
          </cell>
          <cell r="S614">
            <v>0</v>
          </cell>
          <cell r="T614">
            <v>1.6722311182766663</v>
          </cell>
          <cell r="U614">
            <v>0</v>
          </cell>
          <cell r="V614">
            <v>15835</v>
          </cell>
          <cell r="W614">
            <v>0</v>
          </cell>
          <cell r="X614">
            <v>-22077.340000000004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669130.66</v>
          </cell>
          <cell r="AE614">
            <v>0</v>
          </cell>
          <cell r="AF614">
            <v>1.6722311182766663</v>
          </cell>
          <cell r="AG614">
            <v>0</v>
          </cell>
          <cell r="AH614">
            <v>15461</v>
          </cell>
          <cell r="AI614">
            <v>0</v>
          </cell>
          <cell r="AJ614">
            <v>-22637.499999999993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661954.16</v>
          </cell>
        </row>
        <row r="615">
          <cell r="A615" t="str">
            <v>36100California</v>
          </cell>
          <cell r="B615" t="str">
            <v>California</v>
          </cell>
          <cell r="C615" t="str">
            <v>California</v>
          </cell>
          <cell r="D615">
            <v>361</v>
          </cell>
          <cell r="E615">
            <v>361</v>
          </cell>
          <cell r="F615" t="str">
            <v>Structures and Improvements</v>
          </cell>
          <cell r="G615">
            <v>0</v>
          </cell>
          <cell r="H615">
            <v>4045361.08</v>
          </cell>
          <cell r="I615">
            <v>0</v>
          </cell>
          <cell r="J615">
            <v>-13051.719999999998</v>
          </cell>
          <cell r="K615">
            <v>0</v>
          </cell>
          <cell r="L615">
            <v>4032309.36</v>
          </cell>
          <cell r="M615">
            <v>0</v>
          </cell>
          <cell r="N615">
            <v>-13765.279999999999</v>
          </cell>
          <cell r="O615">
            <v>0</v>
          </cell>
          <cell r="P615">
            <v>4018544.08</v>
          </cell>
          <cell r="Q615">
            <v>0</v>
          </cell>
          <cell r="R615">
            <v>745155</v>
          </cell>
          <cell r="S615">
            <v>0</v>
          </cell>
          <cell r="T615">
            <v>1.5840078355910032</v>
          </cell>
          <cell r="U615">
            <v>0</v>
          </cell>
          <cell r="V615">
            <v>63975</v>
          </cell>
          <cell r="W615">
            <v>0</v>
          </cell>
          <cell r="X615">
            <v>-13051.719999999998</v>
          </cell>
          <cell r="Y615">
            <v>0</v>
          </cell>
          <cell r="Z615">
            <v>-5</v>
          </cell>
          <cell r="AA615">
            <v>0</v>
          </cell>
          <cell r="AB615">
            <v>-652.5859999999999</v>
          </cell>
          <cell r="AC615">
            <v>0</v>
          </cell>
          <cell r="AD615">
            <v>795425.69400000002</v>
          </cell>
          <cell r="AE615">
            <v>0</v>
          </cell>
          <cell r="AF615">
            <v>1.5840078355910032</v>
          </cell>
          <cell r="AG615">
            <v>0</v>
          </cell>
          <cell r="AH615">
            <v>63763</v>
          </cell>
          <cell r="AI615">
            <v>0</v>
          </cell>
          <cell r="AJ615">
            <v>-13765.279999999999</v>
          </cell>
          <cell r="AK615">
            <v>0</v>
          </cell>
          <cell r="AL615">
            <v>-5</v>
          </cell>
          <cell r="AM615">
            <v>0</v>
          </cell>
          <cell r="AN615">
            <v>-688.2639999999999</v>
          </cell>
          <cell r="AO615">
            <v>0</v>
          </cell>
          <cell r="AP615">
            <v>844735.15</v>
          </cell>
        </row>
        <row r="616">
          <cell r="A616" t="str">
            <v>36200California</v>
          </cell>
          <cell r="B616" t="str">
            <v>California</v>
          </cell>
          <cell r="C616" t="str">
            <v>California</v>
          </cell>
          <cell r="D616">
            <v>362</v>
          </cell>
          <cell r="E616">
            <v>362</v>
          </cell>
          <cell r="F616" t="str">
            <v>Station Equipment</v>
          </cell>
          <cell r="G616">
            <v>0</v>
          </cell>
          <cell r="H616">
            <v>21982704.469999999</v>
          </cell>
          <cell r="I616">
            <v>0</v>
          </cell>
          <cell r="J616">
            <v>-213252.23</v>
          </cell>
          <cell r="K616">
            <v>0</v>
          </cell>
          <cell r="L616">
            <v>21769452.239999998</v>
          </cell>
          <cell r="M616">
            <v>0</v>
          </cell>
          <cell r="N616">
            <v>-217072.17999999991</v>
          </cell>
          <cell r="O616">
            <v>0</v>
          </cell>
          <cell r="P616">
            <v>21552380.059999999</v>
          </cell>
          <cell r="Q616">
            <v>0</v>
          </cell>
          <cell r="R616">
            <v>6095417</v>
          </cell>
          <cell r="S616">
            <v>0</v>
          </cell>
          <cell r="T616">
            <v>2.0580779966074889</v>
          </cell>
          <cell r="U616">
            <v>0</v>
          </cell>
          <cell r="V616">
            <v>450227</v>
          </cell>
          <cell r="W616">
            <v>0</v>
          </cell>
          <cell r="X616">
            <v>-213252.23</v>
          </cell>
          <cell r="Y616">
            <v>0</v>
          </cell>
          <cell r="Z616">
            <v>-25</v>
          </cell>
          <cell r="AA616">
            <v>0</v>
          </cell>
          <cell r="AB616">
            <v>-53313.057500000003</v>
          </cell>
          <cell r="AC616">
            <v>0</v>
          </cell>
          <cell r="AD616">
            <v>6279078.7124999994</v>
          </cell>
          <cell r="AE616">
            <v>0</v>
          </cell>
          <cell r="AF616">
            <v>2.0580779966074889</v>
          </cell>
          <cell r="AG616">
            <v>0</v>
          </cell>
          <cell r="AH616">
            <v>445799</v>
          </cell>
          <cell r="AI616">
            <v>0</v>
          </cell>
          <cell r="AJ616">
            <v>-217072.17999999991</v>
          </cell>
          <cell r="AK616">
            <v>0</v>
          </cell>
          <cell r="AL616">
            <v>-25</v>
          </cell>
          <cell r="AM616">
            <v>0</v>
          </cell>
          <cell r="AN616">
            <v>-54268.044999999969</v>
          </cell>
          <cell r="AO616">
            <v>0</v>
          </cell>
          <cell r="AP616">
            <v>6453537.4874999998</v>
          </cell>
        </row>
        <row r="617">
          <cell r="A617" t="str">
            <v>36270California</v>
          </cell>
          <cell r="B617" t="str">
            <v>California</v>
          </cell>
          <cell r="C617" t="str">
            <v>California</v>
          </cell>
          <cell r="D617">
            <v>362.7</v>
          </cell>
          <cell r="E617">
            <v>362.7</v>
          </cell>
          <cell r="F617" t="str">
            <v>Supervisory Equipment</v>
          </cell>
          <cell r="G617">
            <v>0</v>
          </cell>
          <cell r="H617">
            <v>217010.27</v>
          </cell>
          <cell r="I617">
            <v>0</v>
          </cell>
          <cell r="J617">
            <v>-61718.84</v>
          </cell>
          <cell r="K617">
            <v>0</v>
          </cell>
          <cell r="L617">
            <v>155291.43</v>
          </cell>
          <cell r="M617">
            <v>0</v>
          </cell>
          <cell r="N617">
            <v>-54077.86</v>
          </cell>
          <cell r="O617">
            <v>0</v>
          </cell>
          <cell r="P617">
            <v>101213.56999999999</v>
          </cell>
          <cell r="Q617">
            <v>0</v>
          </cell>
          <cell r="R617">
            <v>217010</v>
          </cell>
          <cell r="S617">
            <v>0</v>
          </cell>
          <cell r="T617">
            <v>3.9900483561010271</v>
          </cell>
          <cell r="U617">
            <v>0</v>
          </cell>
          <cell r="V617">
            <v>7428</v>
          </cell>
          <cell r="W617">
            <v>0</v>
          </cell>
          <cell r="X617">
            <v>-61718.84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162719.16</v>
          </cell>
          <cell r="AE617">
            <v>0</v>
          </cell>
          <cell r="AF617">
            <v>3.9900483561010271</v>
          </cell>
          <cell r="AG617">
            <v>0</v>
          </cell>
          <cell r="AH617">
            <v>5117</v>
          </cell>
          <cell r="AI617">
            <v>0</v>
          </cell>
          <cell r="AJ617">
            <v>-54077.86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113758.3</v>
          </cell>
        </row>
        <row r="618">
          <cell r="A618" t="str">
            <v>36400California</v>
          </cell>
          <cell r="B618" t="str">
            <v>California</v>
          </cell>
          <cell r="C618" t="str">
            <v>California</v>
          </cell>
          <cell r="D618">
            <v>364</v>
          </cell>
          <cell r="E618">
            <v>364</v>
          </cell>
          <cell r="F618" t="str">
            <v>Poles, Towers and Fixtures</v>
          </cell>
          <cell r="G618">
            <v>0</v>
          </cell>
          <cell r="H618">
            <v>56507875.689999998</v>
          </cell>
          <cell r="I618">
            <v>0</v>
          </cell>
          <cell r="J618">
            <v>-464276.83999999997</v>
          </cell>
          <cell r="K618">
            <v>0</v>
          </cell>
          <cell r="L618">
            <v>56043598.849999994</v>
          </cell>
          <cell r="M618">
            <v>0</v>
          </cell>
          <cell r="N618">
            <v>-473228.21000000014</v>
          </cell>
          <cell r="O618">
            <v>0</v>
          </cell>
          <cell r="P618">
            <v>55570370.639999993</v>
          </cell>
          <cell r="Q618">
            <v>0</v>
          </cell>
          <cell r="R618">
            <v>26706562</v>
          </cell>
          <cell r="S618">
            <v>0</v>
          </cell>
          <cell r="T618">
            <v>3.9511393160013975</v>
          </cell>
          <cell r="U618">
            <v>0</v>
          </cell>
          <cell r="V618">
            <v>2223533</v>
          </cell>
          <cell r="W618">
            <v>0</v>
          </cell>
          <cell r="X618">
            <v>-464276.83999999997</v>
          </cell>
          <cell r="Y618">
            <v>0</v>
          </cell>
          <cell r="Z618">
            <v>-100</v>
          </cell>
          <cell r="AA618">
            <v>0</v>
          </cell>
          <cell r="AB618">
            <v>-464276.84</v>
          </cell>
          <cell r="AC618">
            <v>0</v>
          </cell>
          <cell r="AD618">
            <v>28001541.32</v>
          </cell>
          <cell r="AE618">
            <v>0</v>
          </cell>
          <cell r="AF618">
            <v>3.9511393160013975</v>
          </cell>
          <cell r="AG618">
            <v>0</v>
          </cell>
          <cell r="AH618">
            <v>2205012</v>
          </cell>
          <cell r="AI618">
            <v>0</v>
          </cell>
          <cell r="AJ618">
            <v>-473228.21000000014</v>
          </cell>
          <cell r="AK618">
            <v>0</v>
          </cell>
          <cell r="AL618">
            <v>-100</v>
          </cell>
          <cell r="AM618">
            <v>0</v>
          </cell>
          <cell r="AN618">
            <v>-473228.21000000014</v>
          </cell>
          <cell r="AO618">
            <v>0</v>
          </cell>
          <cell r="AP618">
            <v>29260096.899999999</v>
          </cell>
        </row>
        <row r="619">
          <cell r="A619" t="str">
            <v>36500California</v>
          </cell>
          <cell r="B619" t="str">
            <v>California</v>
          </cell>
          <cell r="C619" t="str">
            <v>California</v>
          </cell>
          <cell r="D619">
            <v>365</v>
          </cell>
          <cell r="E619">
            <v>365</v>
          </cell>
          <cell r="F619" t="str">
            <v>Overhead Conductors and Devices</v>
          </cell>
          <cell r="G619">
            <v>0</v>
          </cell>
          <cell r="H619">
            <v>32535099.370000001</v>
          </cell>
          <cell r="I619">
            <v>0</v>
          </cell>
          <cell r="J619">
            <v>-247532.34000000005</v>
          </cell>
          <cell r="K619">
            <v>0</v>
          </cell>
          <cell r="L619">
            <v>32287567.030000001</v>
          </cell>
          <cell r="M619">
            <v>0</v>
          </cell>
          <cell r="N619">
            <v>-251551.68</v>
          </cell>
          <cell r="O619">
            <v>0</v>
          </cell>
          <cell r="P619">
            <v>32036015.350000001</v>
          </cell>
          <cell r="Q619">
            <v>0</v>
          </cell>
          <cell r="R619">
            <v>16631695</v>
          </cell>
          <cell r="S619">
            <v>0</v>
          </cell>
          <cell r="T619">
            <v>3.0123730702415088</v>
          </cell>
          <cell r="U619">
            <v>0</v>
          </cell>
          <cell r="V619">
            <v>976350</v>
          </cell>
          <cell r="W619">
            <v>0</v>
          </cell>
          <cell r="X619">
            <v>-247532.34000000005</v>
          </cell>
          <cell r="Y619">
            <v>0</v>
          </cell>
          <cell r="Z619">
            <v>-70</v>
          </cell>
          <cell r="AA619">
            <v>0</v>
          </cell>
          <cell r="AB619">
            <v>-173272.63800000004</v>
          </cell>
          <cell r="AC619">
            <v>0</v>
          </cell>
          <cell r="AD619">
            <v>17187240.022</v>
          </cell>
          <cell r="AE619">
            <v>0</v>
          </cell>
          <cell r="AF619">
            <v>3.0123730702415088</v>
          </cell>
          <cell r="AG619">
            <v>0</v>
          </cell>
          <cell r="AH619">
            <v>968833</v>
          </cell>
          <cell r="AI619">
            <v>0</v>
          </cell>
          <cell r="AJ619">
            <v>-251551.68</v>
          </cell>
          <cell r="AK619">
            <v>0</v>
          </cell>
          <cell r="AL619">
            <v>-70</v>
          </cell>
          <cell r="AM619">
            <v>0</v>
          </cell>
          <cell r="AN619">
            <v>-176086.17599999998</v>
          </cell>
          <cell r="AO619">
            <v>0</v>
          </cell>
          <cell r="AP619">
            <v>17728435.166000001</v>
          </cell>
        </row>
        <row r="620">
          <cell r="A620" t="str">
            <v>36600California</v>
          </cell>
          <cell r="B620" t="str">
            <v>California</v>
          </cell>
          <cell r="C620" t="str">
            <v>California</v>
          </cell>
          <cell r="D620">
            <v>366</v>
          </cell>
          <cell r="E620">
            <v>366</v>
          </cell>
          <cell r="F620" t="str">
            <v>Underground Conduit</v>
          </cell>
          <cell r="G620">
            <v>0</v>
          </cell>
          <cell r="H620">
            <v>15694054.939999999</v>
          </cell>
          <cell r="I620">
            <v>0</v>
          </cell>
          <cell r="J620">
            <v>-26013.7</v>
          </cell>
          <cell r="K620">
            <v>0</v>
          </cell>
          <cell r="L620">
            <v>15668041.24</v>
          </cell>
          <cell r="M620">
            <v>0</v>
          </cell>
          <cell r="N620">
            <v>-29665.29</v>
          </cell>
          <cell r="O620">
            <v>0</v>
          </cell>
          <cell r="P620">
            <v>15638375.950000001</v>
          </cell>
          <cell r="Q620">
            <v>0</v>
          </cell>
          <cell r="R620">
            <v>8629012</v>
          </cell>
          <cell r="S620">
            <v>0</v>
          </cell>
          <cell r="T620">
            <v>2.6077778880216163</v>
          </cell>
          <cell r="U620">
            <v>0</v>
          </cell>
          <cell r="V620">
            <v>408927</v>
          </cell>
          <cell r="W620">
            <v>0</v>
          </cell>
          <cell r="X620">
            <v>-26013.7</v>
          </cell>
          <cell r="Y620">
            <v>0</v>
          </cell>
          <cell r="Z620">
            <v>-45</v>
          </cell>
          <cell r="AA620">
            <v>0</v>
          </cell>
          <cell r="AB620">
            <v>-11706.165000000001</v>
          </cell>
          <cell r="AC620">
            <v>0</v>
          </cell>
          <cell r="AD620">
            <v>9000219.1350000016</v>
          </cell>
          <cell r="AE620">
            <v>0</v>
          </cell>
          <cell r="AF620">
            <v>2.6077778880216163</v>
          </cell>
          <cell r="AG620">
            <v>0</v>
          </cell>
          <cell r="AH620">
            <v>408201</v>
          </cell>
          <cell r="AI620">
            <v>0</v>
          </cell>
          <cell r="AJ620">
            <v>-29665.29</v>
          </cell>
          <cell r="AK620">
            <v>0</v>
          </cell>
          <cell r="AL620">
            <v>-45</v>
          </cell>
          <cell r="AM620">
            <v>0</v>
          </cell>
          <cell r="AN620">
            <v>-13349.380500000001</v>
          </cell>
          <cell r="AO620">
            <v>0</v>
          </cell>
          <cell r="AP620">
            <v>9365405.4645000026</v>
          </cell>
        </row>
        <row r="621">
          <cell r="A621" t="str">
            <v>36700California</v>
          </cell>
          <cell r="B621" t="str">
            <v>California</v>
          </cell>
          <cell r="C621" t="str">
            <v>California</v>
          </cell>
          <cell r="D621">
            <v>367</v>
          </cell>
          <cell r="E621">
            <v>367</v>
          </cell>
          <cell r="F621" t="str">
            <v>Underground Conductors and Devices</v>
          </cell>
          <cell r="G621">
            <v>0</v>
          </cell>
          <cell r="H621">
            <v>17026967.440000001</v>
          </cell>
          <cell r="I621">
            <v>0</v>
          </cell>
          <cell r="J621">
            <v>-86769.11</v>
          </cell>
          <cell r="K621">
            <v>0</v>
          </cell>
          <cell r="L621">
            <v>16940198.330000002</v>
          </cell>
          <cell r="M621">
            <v>0</v>
          </cell>
          <cell r="N621">
            <v>-94143.910000000018</v>
          </cell>
          <cell r="O621">
            <v>0</v>
          </cell>
          <cell r="P621">
            <v>16846054.420000002</v>
          </cell>
          <cell r="Q621">
            <v>0</v>
          </cell>
          <cell r="R621">
            <v>9081730</v>
          </cell>
          <cell r="S621">
            <v>0</v>
          </cell>
          <cell r="T621">
            <v>2.4422863965609589</v>
          </cell>
          <cell r="U621">
            <v>0</v>
          </cell>
          <cell r="V621">
            <v>414788</v>
          </cell>
          <cell r="W621">
            <v>0</v>
          </cell>
          <cell r="X621">
            <v>-86769.11</v>
          </cell>
          <cell r="Y621">
            <v>0</v>
          </cell>
          <cell r="Z621">
            <v>-35</v>
          </cell>
          <cell r="AA621">
            <v>0</v>
          </cell>
          <cell r="AB621">
            <v>-30369.1885</v>
          </cell>
          <cell r="AC621">
            <v>0</v>
          </cell>
          <cell r="AD621">
            <v>9379379.7015000004</v>
          </cell>
          <cell r="AE621">
            <v>0</v>
          </cell>
          <cell r="AF621">
            <v>2.4422863965609589</v>
          </cell>
          <cell r="AG621">
            <v>0</v>
          </cell>
          <cell r="AH621">
            <v>412579</v>
          </cell>
          <cell r="AI621">
            <v>0</v>
          </cell>
          <cell r="AJ621">
            <v>-94143.910000000018</v>
          </cell>
          <cell r="AK621">
            <v>0</v>
          </cell>
          <cell r="AL621">
            <v>-35</v>
          </cell>
          <cell r="AM621">
            <v>0</v>
          </cell>
          <cell r="AN621">
            <v>-32950.368500000004</v>
          </cell>
          <cell r="AO621">
            <v>0</v>
          </cell>
          <cell r="AP621">
            <v>9664864.4230000004</v>
          </cell>
        </row>
        <row r="622">
          <cell r="A622" t="str">
            <v>36800California</v>
          </cell>
          <cell r="B622" t="str">
            <v>California</v>
          </cell>
          <cell r="C622" t="str">
            <v>California</v>
          </cell>
          <cell r="D622">
            <v>368</v>
          </cell>
          <cell r="E622">
            <v>368</v>
          </cell>
          <cell r="F622" t="str">
            <v>Line Transformers</v>
          </cell>
          <cell r="G622">
            <v>0</v>
          </cell>
          <cell r="H622">
            <v>48077564.310000002</v>
          </cell>
          <cell r="I622">
            <v>0</v>
          </cell>
          <cell r="J622">
            <v>-380839.03999999992</v>
          </cell>
          <cell r="K622">
            <v>0</v>
          </cell>
          <cell r="L622">
            <v>47696725.270000003</v>
          </cell>
          <cell r="M622">
            <v>0</v>
          </cell>
          <cell r="N622">
            <v>-333228.6700000001</v>
          </cell>
          <cell r="O622">
            <v>0</v>
          </cell>
          <cell r="P622">
            <v>47363496.600000001</v>
          </cell>
          <cell r="Q622">
            <v>0</v>
          </cell>
          <cell r="R622">
            <v>21352124</v>
          </cell>
          <cell r="S622">
            <v>0</v>
          </cell>
          <cell r="T622">
            <v>2.8853911376151422</v>
          </cell>
          <cell r="U622">
            <v>0</v>
          </cell>
          <cell r="V622">
            <v>1381731</v>
          </cell>
          <cell r="W622">
            <v>0</v>
          </cell>
          <cell r="X622">
            <v>-380839.03999999992</v>
          </cell>
          <cell r="Y622">
            <v>0</v>
          </cell>
          <cell r="Z622">
            <v>-35</v>
          </cell>
          <cell r="AA622">
            <v>0</v>
          </cell>
          <cell r="AB622">
            <v>-133293.66399999996</v>
          </cell>
          <cell r="AC622">
            <v>0</v>
          </cell>
          <cell r="AD622">
            <v>22219722.296</v>
          </cell>
          <cell r="AE622">
            <v>0</v>
          </cell>
          <cell r="AF622">
            <v>2.8853911376151422</v>
          </cell>
          <cell r="AG622">
            <v>0</v>
          </cell>
          <cell r="AH622">
            <v>1371430</v>
          </cell>
          <cell r="AI622">
            <v>0</v>
          </cell>
          <cell r="AJ622">
            <v>-333228.6700000001</v>
          </cell>
          <cell r="AK622">
            <v>0</v>
          </cell>
          <cell r="AL622">
            <v>-35</v>
          </cell>
          <cell r="AM622">
            <v>0</v>
          </cell>
          <cell r="AN622">
            <v>-116630.03450000002</v>
          </cell>
          <cell r="AO622">
            <v>0</v>
          </cell>
          <cell r="AP622">
            <v>23141293.591499999</v>
          </cell>
        </row>
        <row r="623">
          <cell r="A623" t="str">
            <v>36910California</v>
          </cell>
          <cell r="B623" t="str">
            <v>California</v>
          </cell>
          <cell r="C623" t="str">
            <v>California</v>
          </cell>
          <cell r="D623">
            <v>369.1</v>
          </cell>
          <cell r="E623">
            <v>369.1</v>
          </cell>
          <cell r="F623" t="str">
            <v>Overhead Services</v>
          </cell>
          <cell r="G623">
            <v>0</v>
          </cell>
          <cell r="H623">
            <v>8587694.1199999992</v>
          </cell>
          <cell r="I623">
            <v>0</v>
          </cell>
          <cell r="J623">
            <v>-71159.85000000002</v>
          </cell>
          <cell r="K623">
            <v>0</v>
          </cell>
          <cell r="L623">
            <v>8516534.2699999996</v>
          </cell>
          <cell r="M623">
            <v>0</v>
          </cell>
          <cell r="N623">
            <v>-72509.450000000012</v>
          </cell>
          <cell r="O623">
            <v>0</v>
          </cell>
          <cell r="P623">
            <v>8444024.8200000003</v>
          </cell>
          <cell r="Q623">
            <v>0</v>
          </cell>
          <cell r="R623">
            <v>2745116</v>
          </cell>
          <cell r="S623">
            <v>0</v>
          </cell>
          <cell r="T623">
            <v>1.8767060232874302</v>
          </cell>
          <cell r="U623">
            <v>0</v>
          </cell>
          <cell r="V623">
            <v>160498</v>
          </cell>
          <cell r="W623">
            <v>0</v>
          </cell>
          <cell r="X623">
            <v>-71159.85000000002</v>
          </cell>
          <cell r="Y623">
            <v>0</v>
          </cell>
          <cell r="Z623">
            <v>-30</v>
          </cell>
          <cell r="AA623">
            <v>0</v>
          </cell>
          <cell r="AB623">
            <v>-21347.955000000005</v>
          </cell>
          <cell r="AC623">
            <v>0</v>
          </cell>
          <cell r="AD623">
            <v>2813106.1949999998</v>
          </cell>
          <cell r="AE623">
            <v>0</v>
          </cell>
          <cell r="AF623">
            <v>1.8767060232874302</v>
          </cell>
          <cell r="AG623">
            <v>0</v>
          </cell>
          <cell r="AH623">
            <v>159150</v>
          </cell>
          <cell r="AI623">
            <v>0</v>
          </cell>
          <cell r="AJ623">
            <v>-72509.450000000012</v>
          </cell>
          <cell r="AK623">
            <v>0</v>
          </cell>
          <cell r="AL623">
            <v>-30</v>
          </cell>
          <cell r="AM623">
            <v>0</v>
          </cell>
          <cell r="AN623">
            <v>-21752.835000000006</v>
          </cell>
          <cell r="AO623">
            <v>0</v>
          </cell>
          <cell r="AP623">
            <v>2877993.9099999997</v>
          </cell>
        </row>
        <row r="624">
          <cell r="A624" t="str">
            <v>36920California</v>
          </cell>
          <cell r="B624" t="str">
            <v>California</v>
          </cell>
          <cell r="C624" t="str">
            <v>California</v>
          </cell>
          <cell r="D624">
            <v>369.2</v>
          </cell>
          <cell r="E624">
            <v>369.2</v>
          </cell>
          <cell r="F624" t="str">
            <v>Underground Services</v>
          </cell>
          <cell r="G624">
            <v>0</v>
          </cell>
          <cell r="H624">
            <v>14558189.630000001</v>
          </cell>
          <cell r="I624">
            <v>0</v>
          </cell>
          <cell r="J624">
            <v>-10708.050000000003</v>
          </cell>
          <cell r="K624">
            <v>0</v>
          </cell>
          <cell r="L624">
            <v>14547481.58</v>
          </cell>
          <cell r="M624">
            <v>0</v>
          </cell>
          <cell r="N624">
            <v>-12218.750000000002</v>
          </cell>
          <cell r="O624">
            <v>0</v>
          </cell>
          <cell r="P624">
            <v>14535262.83</v>
          </cell>
          <cell r="Q624">
            <v>0</v>
          </cell>
          <cell r="R624">
            <v>5361852</v>
          </cell>
          <cell r="S624">
            <v>0</v>
          </cell>
          <cell r="T624">
            <v>2.1378843537414776</v>
          </cell>
          <cell r="U624">
            <v>0</v>
          </cell>
          <cell r="V624">
            <v>311123</v>
          </cell>
          <cell r="W624">
            <v>0</v>
          </cell>
          <cell r="X624">
            <v>-10708.050000000003</v>
          </cell>
          <cell r="Y624">
            <v>0</v>
          </cell>
          <cell r="Z624">
            <v>-40</v>
          </cell>
          <cell r="AA624">
            <v>0</v>
          </cell>
          <cell r="AB624">
            <v>-4283.2200000000012</v>
          </cell>
          <cell r="AC624">
            <v>0</v>
          </cell>
          <cell r="AD624">
            <v>5657983.7300000004</v>
          </cell>
          <cell r="AE624">
            <v>0</v>
          </cell>
          <cell r="AF624">
            <v>2.1378843537414776</v>
          </cell>
          <cell r="AG624">
            <v>0</v>
          </cell>
          <cell r="AH624">
            <v>310878</v>
          </cell>
          <cell r="AI624">
            <v>0</v>
          </cell>
          <cell r="AJ624">
            <v>-12218.750000000002</v>
          </cell>
          <cell r="AK624">
            <v>0</v>
          </cell>
          <cell r="AL624">
            <v>-40</v>
          </cell>
          <cell r="AM624">
            <v>0</v>
          </cell>
          <cell r="AN624">
            <v>-4887.5000000000009</v>
          </cell>
          <cell r="AO624">
            <v>0</v>
          </cell>
          <cell r="AP624">
            <v>5951755.4800000004</v>
          </cell>
        </row>
        <row r="625">
          <cell r="A625" t="str">
            <v>37000California</v>
          </cell>
          <cell r="B625" t="str">
            <v>California</v>
          </cell>
          <cell r="C625" t="str">
            <v>California</v>
          </cell>
          <cell r="D625">
            <v>370</v>
          </cell>
          <cell r="E625">
            <v>370</v>
          </cell>
          <cell r="F625" t="str">
            <v>Meters</v>
          </cell>
          <cell r="G625">
            <v>0</v>
          </cell>
          <cell r="H625">
            <v>3901131.94</v>
          </cell>
          <cell r="I625">
            <v>0</v>
          </cell>
          <cell r="J625">
            <v>-612039.84999999963</v>
          </cell>
          <cell r="K625">
            <v>0</v>
          </cell>
          <cell r="L625">
            <v>3289092.0900000003</v>
          </cell>
          <cell r="M625">
            <v>0</v>
          </cell>
          <cell r="N625">
            <v>-418157.45000000007</v>
          </cell>
          <cell r="O625">
            <v>0</v>
          </cell>
          <cell r="P625">
            <v>2870934.64</v>
          </cell>
          <cell r="Q625">
            <v>0</v>
          </cell>
          <cell r="R625">
            <v>2876561</v>
          </cell>
          <cell r="S625">
            <v>0</v>
          </cell>
          <cell r="T625">
            <v>3.6380750715264574</v>
          </cell>
          <cell r="U625">
            <v>0</v>
          </cell>
          <cell r="V625">
            <v>130793</v>
          </cell>
          <cell r="W625">
            <v>0</v>
          </cell>
          <cell r="X625">
            <v>-612039.84999999963</v>
          </cell>
          <cell r="Y625">
            <v>0</v>
          </cell>
          <cell r="Z625">
            <v>-4</v>
          </cell>
          <cell r="AA625">
            <v>0</v>
          </cell>
          <cell r="AB625">
            <v>-24481.593999999986</v>
          </cell>
          <cell r="AC625">
            <v>0</v>
          </cell>
          <cell r="AD625">
            <v>2370832.5560000003</v>
          </cell>
          <cell r="AE625">
            <v>0</v>
          </cell>
          <cell r="AF625">
            <v>3.6380750715264574</v>
          </cell>
          <cell r="AG625">
            <v>0</v>
          </cell>
          <cell r="AH625">
            <v>112053</v>
          </cell>
          <cell r="AI625">
            <v>0</v>
          </cell>
          <cell r="AJ625">
            <v>-418157.45000000007</v>
          </cell>
          <cell r="AK625">
            <v>0</v>
          </cell>
          <cell r="AL625">
            <v>-4</v>
          </cell>
          <cell r="AM625">
            <v>0</v>
          </cell>
          <cell r="AN625">
            <v>-16726.298000000003</v>
          </cell>
          <cell r="AO625">
            <v>0</v>
          </cell>
          <cell r="AP625">
            <v>2048001.8080000002</v>
          </cell>
        </row>
        <row r="626">
          <cell r="A626" t="str">
            <v>37100California</v>
          </cell>
          <cell r="B626" t="str">
            <v>California</v>
          </cell>
          <cell r="C626" t="str">
            <v>California</v>
          </cell>
          <cell r="D626">
            <v>371</v>
          </cell>
          <cell r="E626">
            <v>371</v>
          </cell>
          <cell r="F626" t="str">
            <v>Installations on Customer Premises</v>
          </cell>
          <cell r="G626">
            <v>0</v>
          </cell>
          <cell r="H626">
            <v>271230.94</v>
          </cell>
          <cell r="I626">
            <v>0</v>
          </cell>
          <cell r="J626">
            <v>-16604.160000000003</v>
          </cell>
          <cell r="K626">
            <v>0</v>
          </cell>
          <cell r="L626">
            <v>254626.78</v>
          </cell>
          <cell r="M626">
            <v>0</v>
          </cell>
          <cell r="N626">
            <v>-15928.840000000006</v>
          </cell>
          <cell r="O626">
            <v>0</v>
          </cell>
          <cell r="P626">
            <v>238697.94</v>
          </cell>
          <cell r="Q626">
            <v>0</v>
          </cell>
          <cell r="R626">
            <v>223984</v>
          </cell>
          <cell r="S626">
            <v>0</v>
          </cell>
          <cell r="T626">
            <v>4.799905454765085</v>
          </cell>
          <cell r="U626">
            <v>0</v>
          </cell>
          <cell r="V626">
            <v>12620</v>
          </cell>
          <cell r="W626">
            <v>0</v>
          </cell>
          <cell r="X626">
            <v>-16604.160000000003</v>
          </cell>
          <cell r="Y626">
            <v>0</v>
          </cell>
          <cell r="Z626">
            <v>-50</v>
          </cell>
          <cell r="AA626">
            <v>0</v>
          </cell>
          <cell r="AB626">
            <v>-8302.0800000000017</v>
          </cell>
          <cell r="AC626">
            <v>0</v>
          </cell>
          <cell r="AD626">
            <v>211697.76</v>
          </cell>
          <cell r="AE626">
            <v>0</v>
          </cell>
          <cell r="AF626">
            <v>4.799905454765085</v>
          </cell>
          <cell r="AG626">
            <v>0</v>
          </cell>
          <cell r="AH626">
            <v>11840</v>
          </cell>
          <cell r="AI626">
            <v>0</v>
          </cell>
          <cell r="AJ626">
            <v>-15928.840000000006</v>
          </cell>
          <cell r="AK626">
            <v>0</v>
          </cell>
          <cell r="AL626">
            <v>-50</v>
          </cell>
          <cell r="AM626">
            <v>0</v>
          </cell>
          <cell r="AN626">
            <v>-7964.4200000000019</v>
          </cell>
          <cell r="AO626">
            <v>0</v>
          </cell>
          <cell r="AP626">
            <v>199644.5</v>
          </cell>
        </row>
        <row r="627">
          <cell r="A627" t="str">
            <v>37300California</v>
          </cell>
          <cell r="B627" t="str">
            <v>California</v>
          </cell>
          <cell r="C627" t="str">
            <v>California</v>
          </cell>
          <cell r="D627">
            <v>373</v>
          </cell>
          <cell r="E627">
            <v>373</v>
          </cell>
          <cell r="F627" t="str">
            <v>Street Lighting and Signal Systems</v>
          </cell>
          <cell r="G627">
            <v>0</v>
          </cell>
          <cell r="H627">
            <v>672642.15</v>
          </cell>
          <cell r="I627">
            <v>0</v>
          </cell>
          <cell r="J627">
            <v>-19444.850000000002</v>
          </cell>
          <cell r="K627">
            <v>0</v>
          </cell>
          <cell r="L627">
            <v>653197.30000000005</v>
          </cell>
          <cell r="M627">
            <v>0</v>
          </cell>
          <cell r="N627">
            <v>-19303.990000000002</v>
          </cell>
          <cell r="O627">
            <v>0</v>
          </cell>
          <cell r="P627">
            <v>633893.31000000006</v>
          </cell>
          <cell r="Q627">
            <v>0</v>
          </cell>
          <cell r="R627">
            <v>323710</v>
          </cell>
          <cell r="S627">
            <v>0</v>
          </cell>
          <cell r="T627">
            <v>3.0555198447317591</v>
          </cell>
          <cell r="U627">
            <v>0</v>
          </cell>
          <cell r="V627">
            <v>20256</v>
          </cell>
          <cell r="W627">
            <v>0</v>
          </cell>
          <cell r="X627">
            <v>-19444.850000000002</v>
          </cell>
          <cell r="Y627">
            <v>0</v>
          </cell>
          <cell r="Z627">
            <v>-30</v>
          </cell>
          <cell r="AA627">
            <v>0</v>
          </cell>
          <cell r="AB627">
            <v>-5833.4550000000008</v>
          </cell>
          <cell r="AC627">
            <v>0</v>
          </cell>
          <cell r="AD627">
            <v>318687.69500000001</v>
          </cell>
          <cell r="AE627">
            <v>0</v>
          </cell>
          <cell r="AF627">
            <v>3.0555198447317591</v>
          </cell>
          <cell r="AG627">
            <v>0</v>
          </cell>
          <cell r="AH627">
            <v>19664</v>
          </cell>
          <cell r="AI627">
            <v>0</v>
          </cell>
          <cell r="AJ627">
            <v>-19303.990000000002</v>
          </cell>
          <cell r="AK627">
            <v>0</v>
          </cell>
          <cell r="AL627">
            <v>-30</v>
          </cell>
          <cell r="AM627">
            <v>0</v>
          </cell>
          <cell r="AN627">
            <v>-5791.197000000001</v>
          </cell>
          <cell r="AO627">
            <v>0</v>
          </cell>
          <cell r="AP627">
            <v>313256.50800000003</v>
          </cell>
        </row>
        <row r="628">
          <cell r="A628">
            <v>0</v>
          </cell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 t="str">
            <v>TOTAL CALIFORNIA - DISTRIBUTION</v>
          </cell>
          <cell r="G628">
            <v>0</v>
          </cell>
          <cell r="H628">
            <v>225035480.86000001</v>
          </cell>
          <cell r="I628">
            <v>0</v>
          </cell>
          <cell r="J628">
            <v>-2245487.9200000004</v>
          </cell>
          <cell r="K628">
            <v>0</v>
          </cell>
          <cell r="L628">
            <v>222789992.94000006</v>
          </cell>
          <cell r="M628">
            <v>0</v>
          </cell>
          <cell r="N628">
            <v>-2027489.06</v>
          </cell>
          <cell r="O628">
            <v>0</v>
          </cell>
          <cell r="P628">
            <v>220762503.88</v>
          </cell>
          <cell r="Q628">
            <v>0</v>
          </cell>
          <cell r="R628">
            <v>101665301</v>
          </cell>
          <cell r="S628">
            <v>0</v>
          </cell>
          <cell r="T628">
            <v>0</v>
          </cell>
          <cell r="U628">
            <v>0</v>
          </cell>
          <cell r="V628">
            <v>6578084</v>
          </cell>
          <cell r="W628">
            <v>0</v>
          </cell>
          <cell r="X628">
            <v>-2245487.9200000004</v>
          </cell>
          <cell r="Y628">
            <v>0</v>
          </cell>
          <cell r="Z628">
            <v>0</v>
          </cell>
          <cell r="AA628">
            <v>0</v>
          </cell>
          <cell r="AB628">
            <v>-931132.44300000009</v>
          </cell>
          <cell r="AC628">
            <v>0</v>
          </cell>
          <cell r="AD628">
            <v>105066764.63699999</v>
          </cell>
          <cell r="AE628">
            <v>0</v>
          </cell>
          <cell r="AF628">
            <v>0</v>
          </cell>
          <cell r="AG628">
            <v>0</v>
          </cell>
          <cell r="AH628">
            <v>6509780</v>
          </cell>
          <cell r="AI628">
            <v>0</v>
          </cell>
          <cell r="AJ628">
            <v>-2027489.06</v>
          </cell>
          <cell r="AK628">
            <v>0</v>
          </cell>
          <cell r="AL628">
            <v>0</v>
          </cell>
          <cell r="AM628">
            <v>0</v>
          </cell>
          <cell r="AN628">
            <v>-924322.72850000008</v>
          </cell>
          <cell r="AO628">
            <v>0</v>
          </cell>
          <cell r="AP628">
            <v>108624732.8485</v>
          </cell>
        </row>
        <row r="629">
          <cell r="A629">
            <v>0</v>
          </cell>
          <cell r="B629">
            <v>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</row>
        <row r="630">
          <cell r="A630">
            <v>0</v>
          </cell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 t="str">
            <v>UTAH -  DISTRIBUTION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</row>
        <row r="631">
          <cell r="A631" t="str">
            <v>36020Utah</v>
          </cell>
          <cell r="B631" t="str">
            <v>Utah</v>
          </cell>
          <cell r="C631" t="str">
            <v>Utah</v>
          </cell>
          <cell r="D631">
            <v>360.2</v>
          </cell>
          <cell r="E631">
            <v>360.2</v>
          </cell>
          <cell r="F631" t="str">
            <v>Rights-of-Way</v>
          </cell>
          <cell r="G631">
            <v>0</v>
          </cell>
          <cell r="H631">
            <v>7985479</v>
          </cell>
          <cell r="I631">
            <v>0</v>
          </cell>
          <cell r="J631">
            <v>-3203.62</v>
          </cell>
          <cell r="K631">
            <v>0</v>
          </cell>
          <cell r="L631">
            <v>7982275.3799999999</v>
          </cell>
          <cell r="M631">
            <v>0</v>
          </cell>
          <cell r="N631">
            <v>-3780.4100000000008</v>
          </cell>
          <cell r="O631">
            <v>0</v>
          </cell>
          <cell r="P631">
            <v>7978494.9699999997</v>
          </cell>
          <cell r="Q631">
            <v>0</v>
          </cell>
          <cell r="R631">
            <v>2264604</v>
          </cell>
          <cell r="S631">
            <v>0</v>
          </cell>
          <cell r="T631">
            <v>1.6722311182766663</v>
          </cell>
          <cell r="U631">
            <v>0</v>
          </cell>
          <cell r="V631">
            <v>133509</v>
          </cell>
          <cell r="W631">
            <v>0</v>
          </cell>
          <cell r="X631">
            <v>-3203.62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2394909.38</v>
          </cell>
          <cell r="AE631">
            <v>0</v>
          </cell>
          <cell r="AF631">
            <v>1.6722311182766663</v>
          </cell>
          <cell r="AG631">
            <v>0</v>
          </cell>
          <cell r="AH631">
            <v>133450</v>
          </cell>
          <cell r="AI631">
            <v>0</v>
          </cell>
          <cell r="AJ631">
            <v>-3780.4100000000008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2524578.9699999997</v>
          </cell>
        </row>
        <row r="632">
          <cell r="A632" t="str">
            <v>36100Utah</v>
          </cell>
          <cell r="B632" t="str">
            <v>Utah</v>
          </cell>
          <cell r="C632" t="str">
            <v>Utah</v>
          </cell>
          <cell r="D632">
            <v>361</v>
          </cell>
          <cell r="E632">
            <v>361</v>
          </cell>
          <cell r="F632" t="str">
            <v>Structures and Improvements</v>
          </cell>
          <cell r="G632">
            <v>0</v>
          </cell>
          <cell r="H632">
            <v>44279566.990000002</v>
          </cell>
          <cell r="I632">
            <v>0</v>
          </cell>
          <cell r="J632">
            <v>-165796.44</v>
          </cell>
          <cell r="K632">
            <v>0</v>
          </cell>
          <cell r="L632">
            <v>44113770.550000004</v>
          </cell>
          <cell r="M632">
            <v>0</v>
          </cell>
          <cell r="N632">
            <v>-179281.35</v>
          </cell>
          <cell r="O632">
            <v>0</v>
          </cell>
          <cell r="P632">
            <v>43934489.200000003</v>
          </cell>
          <cell r="Q632">
            <v>0</v>
          </cell>
          <cell r="R632">
            <v>7812225</v>
          </cell>
          <cell r="S632">
            <v>0</v>
          </cell>
          <cell r="T632">
            <v>1.5840078355910032</v>
          </cell>
          <cell r="U632">
            <v>0</v>
          </cell>
          <cell r="V632">
            <v>700079</v>
          </cell>
          <cell r="W632">
            <v>0</v>
          </cell>
          <cell r="X632">
            <v>-165796.44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8346507.5599999996</v>
          </cell>
          <cell r="AE632">
            <v>0</v>
          </cell>
          <cell r="AF632">
            <v>1.5840078355910032</v>
          </cell>
          <cell r="AG632">
            <v>0</v>
          </cell>
          <cell r="AH632">
            <v>697346</v>
          </cell>
          <cell r="AI632">
            <v>0</v>
          </cell>
          <cell r="AJ632">
            <v>-179281.35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  <cell r="AO632">
            <v>0</v>
          </cell>
          <cell r="AP632">
            <v>8864572.209999999</v>
          </cell>
        </row>
        <row r="633">
          <cell r="A633" t="str">
            <v>36200Utah</v>
          </cell>
          <cell r="B633" t="str">
            <v>Utah</v>
          </cell>
          <cell r="C633" t="str">
            <v>Utah</v>
          </cell>
          <cell r="D633">
            <v>362</v>
          </cell>
          <cell r="E633">
            <v>362</v>
          </cell>
          <cell r="F633" t="str">
            <v>Station Equipment</v>
          </cell>
          <cell r="G633">
            <v>0</v>
          </cell>
          <cell r="H633">
            <v>411291117.56</v>
          </cell>
          <cell r="I633">
            <v>0</v>
          </cell>
          <cell r="J633">
            <v>-4411309.7699999986</v>
          </cell>
          <cell r="K633">
            <v>0</v>
          </cell>
          <cell r="L633">
            <v>406879807.79000002</v>
          </cell>
          <cell r="M633">
            <v>0</v>
          </cell>
          <cell r="N633">
            <v>-4430828.3899999997</v>
          </cell>
          <cell r="O633">
            <v>0</v>
          </cell>
          <cell r="P633">
            <v>402448979.40000004</v>
          </cell>
          <cell r="Q633">
            <v>0</v>
          </cell>
          <cell r="R633">
            <v>84338221</v>
          </cell>
          <cell r="S633">
            <v>0</v>
          </cell>
          <cell r="T633">
            <v>2.0580779966074889</v>
          </cell>
          <cell r="U633">
            <v>0</v>
          </cell>
          <cell r="V633">
            <v>8419298</v>
          </cell>
          <cell r="W633">
            <v>0</v>
          </cell>
          <cell r="X633">
            <v>-4411309.7699999986</v>
          </cell>
          <cell r="Y633">
            <v>0</v>
          </cell>
          <cell r="Z633">
            <v>-10</v>
          </cell>
          <cell r="AA633">
            <v>0</v>
          </cell>
          <cell r="AB633">
            <v>-441130.9769999999</v>
          </cell>
          <cell r="AC633">
            <v>0</v>
          </cell>
          <cell r="AD633">
            <v>87905078.253000006</v>
          </cell>
          <cell r="AE633">
            <v>0</v>
          </cell>
          <cell r="AF633">
            <v>2.0580779966074889</v>
          </cell>
          <cell r="AG633">
            <v>0</v>
          </cell>
          <cell r="AH633">
            <v>8328309</v>
          </cell>
          <cell r="AI633">
            <v>0</v>
          </cell>
          <cell r="AJ633">
            <v>-4430828.3899999997</v>
          </cell>
          <cell r="AK633">
            <v>0</v>
          </cell>
          <cell r="AL633">
            <v>-10</v>
          </cell>
          <cell r="AM633">
            <v>0</v>
          </cell>
          <cell r="AN633">
            <v>-443082.83899999998</v>
          </cell>
          <cell r="AO633">
            <v>0</v>
          </cell>
          <cell r="AP633">
            <v>91359476.024000004</v>
          </cell>
        </row>
        <row r="634">
          <cell r="A634" t="str">
            <v>36270Utah</v>
          </cell>
          <cell r="B634" t="str">
            <v>Utah</v>
          </cell>
          <cell r="C634" t="str">
            <v>Utah</v>
          </cell>
          <cell r="D634">
            <v>362.7</v>
          </cell>
          <cell r="E634">
            <v>362.7</v>
          </cell>
          <cell r="F634" t="str">
            <v>Supervisory Equipment</v>
          </cell>
          <cell r="G634">
            <v>0</v>
          </cell>
          <cell r="H634">
            <v>5594695.6299999999</v>
          </cell>
          <cell r="I634">
            <v>0</v>
          </cell>
          <cell r="J634">
            <v>-92231.839999999967</v>
          </cell>
          <cell r="K634">
            <v>0</v>
          </cell>
          <cell r="L634">
            <v>5502463.79</v>
          </cell>
          <cell r="M634">
            <v>0</v>
          </cell>
          <cell r="N634">
            <v>-101784.29000000002</v>
          </cell>
          <cell r="O634">
            <v>0</v>
          </cell>
          <cell r="P634">
            <v>5400679.5</v>
          </cell>
          <cell r="Q634">
            <v>0</v>
          </cell>
          <cell r="R634">
            <v>2525598</v>
          </cell>
          <cell r="S634">
            <v>0</v>
          </cell>
          <cell r="T634">
            <v>3.9900483561010271</v>
          </cell>
          <cell r="U634">
            <v>0</v>
          </cell>
          <cell r="V634">
            <v>221391</v>
          </cell>
          <cell r="W634">
            <v>0</v>
          </cell>
          <cell r="X634">
            <v>-92231.839999999967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2654757.16</v>
          </cell>
          <cell r="AE634">
            <v>0</v>
          </cell>
          <cell r="AF634">
            <v>3.9900483561010271</v>
          </cell>
          <cell r="AG634">
            <v>0</v>
          </cell>
          <cell r="AH634">
            <v>217520</v>
          </cell>
          <cell r="AI634">
            <v>0</v>
          </cell>
          <cell r="AJ634">
            <v>-101784.29000000002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2770492.87</v>
          </cell>
        </row>
        <row r="635">
          <cell r="A635" t="str">
            <v>36400Utah</v>
          </cell>
          <cell r="B635" t="str">
            <v>Utah</v>
          </cell>
          <cell r="C635" t="str">
            <v>Utah</v>
          </cell>
          <cell r="D635">
            <v>364</v>
          </cell>
          <cell r="E635">
            <v>364</v>
          </cell>
          <cell r="F635" t="str">
            <v>Poles, Towers and Fixtures</v>
          </cell>
          <cell r="G635">
            <v>0</v>
          </cell>
          <cell r="H635">
            <v>319266142.94</v>
          </cell>
          <cell r="I635">
            <v>0</v>
          </cell>
          <cell r="J635">
            <v>-3685833.669999999</v>
          </cell>
          <cell r="K635">
            <v>0</v>
          </cell>
          <cell r="L635">
            <v>315580309.26999998</v>
          </cell>
          <cell r="M635">
            <v>0</v>
          </cell>
          <cell r="N635">
            <v>-3719577.2199999997</v>
          </cell>
          <cell r="O635">
            <v>0</v>
          </cell>
          <cell r="P635">
            <v>311860732.04999995</v>
          </cell>
          <cell r="Q635">
            <v>0</v>
          </cell>
          <cell r="R635">
            <v>145599209</v>
          </cell>
          <cell r="S635">
            <v>0</v>
          </cell>
          <cell r="T635">
            <v>3.9511393160013975</v>
          </cell>
          <cell r="U635">
            <v>0</v>
          </cell>
          <cell r="V635">
            <v>12541834</v>
          </cell>
          <cell r="W635">
            <v>0</v>
          </cell>
          <cell r="X635">
            <v>-3685833.669999999</v>
          </cell>
          <cell r="Y635">
            <v>0</v>
          </cell>
          <cell r="Z635">
            <v>-80</v>
          </cell>
          <cell r="AA635">
            <v>0</v>
          </cell>
          <cell r="AB635">
            <v>-2948666.9359999988</v>
          </cell>
          <cell r="AC635">
            <v>0</v>
          </cell>
          <cell r="AD635">
            <v>151506542.39400002</v>
          </cell>
          <cell r="AE635">
            <v>0</v>
          </cell>
          <cell r="AF635">
            <v>3.9511393160013975</v>
          </cell>
          <cell r="AG635">
            <v>0</v>
          </cell>
          <cell r="AH635">
            <v>12395535</v>
          </cell>
          <cell r="AI635">
            <v>0</v>
          </cell>
          <cell r="AJ635">
            <v>-3719577.2199999997</v>
          </cell>
          <cell r="AK635">
            <v>0</v>
          </cell>
          <cell r="AL635">
            <v>-80</v>
          </cell>
          <cell r="AM635">
            <v>0</v>
          </cell>
          <cell r="AN635">
            <v>-2975661.7759999996</v>
          </cell>
          <cell r="AO635">
            <v>0</v>
          </cell>
          <cell r="AP635">
            <v>157206838.39800003</v>
          </cell>
        </row>
        <row r="636">
          <cell r="A636" t="str">
            <v>36500Utah</v>
          </cell>
          <cell r="B636" t="str">
            <v>Utah</v>
          </cell>
          <cell r="C636" t="str">
            <v>Utah</v>
          </cell>
          <cell r="D636">
            <v>365</v>
          </cell>
          <cell r="E636">
            <v>365</v>
          </cell>
          <cell r="F636" t="str">
            <v>Overhead Conductors and Devices</v>
          </cell>
          <cell r="G636">
            <v>0</v>
          </cell>
          <cell r="H636">
            <v>209693253.62</v>
          </cell>
          <cell r="I636">
            <v>0</v>
          </cell>
          <cell r="J636">
            <v>-2361658.2900000005</v>
          </cell>
          <cell r="K636">
            <v>0</v>
          </cell>
          <cell r="L636">
            <v>207331595.33000001</v>
          </cell>
          <cell r="M636">
            <v>0</v>
          </cell>
          <cell r="N636">
            <v>-2383111.2199999997</v>
          </cell>
          <cell r="O636">
            <v>0</v>
          </cell>
          <cell r="P636">
            <v>204948484.11000001</v>
          </cell>
          <cell r="Q636">
            <v>0</v>
          </cell>
          <cell r="R636">
            <v>81885423</v>
          </cell>
          <cell r="S636">
            <v>0</v>
          </cell>
          <cell r="T636">
            <v>3.0123730702415088</v>
          </cell>
          <cell r="U636">
            <v>0</v>
          </cell>
          <cell r="V636">
            <v>6281172</v>
          </cell>
          <cell r="W636">
            <v>0</v>
          </cell>
          <cell r="X636">
            <v>-2361658.2900000005</v>
          </cell>
          <cell r="Y636">
            <v>0</v>
          </cell>
          <cell r="Z636">
            <v>-45</v>
          </cell>
          <cell r="AA636">
            <v>0</v>
          </cell>
          <cell r="AB636">
            <v>-1062746.2305000003</v>
          </cell>
          <cell r="AC636">
            <v>0</v>
          </cell>
          <cell r="AD636">
            <v>84742190.479499996</v>
          </cell>
          <cell r="AE636">
            <v>0</v>
          </cell>
          <cell r="AF636">
            <v>3.0123730702415088</v>
          </cell>
          <cell r="AG636">
            <v>0</v>
          </cell>
          <cell r="AH636">
            <v>6209707</v>
          </cell>
          <cell r="AI636">
            <v>0</v>
          </cell>
          <cell r="AJ636">
            <v>-2383111.2199999997</v>
          </cell>
          <cell r="AK636">
            <v>0</v>
          </cell>
          <cell r="AL636">
            <v>-45</v>
          </cell>
          <cell r="AM636">
            <v>0</v>
          </cell>
          <cell r="AN636">
            <v>-1072400.0489999999</v>
          </cell>
          <cell r="AO636">
            <v>0</v>
          </cell>
          <cell r="AP636">
            <v>87496386.210500002</v>
          </cell>
        </row>
        <row r="637">
          <cell r="A637" t="str">
            <v>36600Utah</v>
          </cell>
          <cell r="B637" t="str">
            <v>Utah</v>
          </cell>
          <cell r="C637" t="str">
            <v>Utah</v>
          </cell>
          <cell r="D637">
            <v>366</v>
          </cell>
          <cell r="E637">
            <v>366</v>
          </cell>
          <cell r="F637" t="str">
            <v>Underground Conduit</v>
          </cell>
          <cell r="G637">
            <v>0</v>
          </cell>
          <cell r="H637">
            <v>169200100.50999999</v>
          </cell>
          <cell r="I637">
            <v>0</v>
          </cell>
          <cell r="J637">
            <v>-534912.79</v>
          </cell>
          <cell r="K637">
            <v>0</v>
          </cell>
          <cell r="L637">
            <v>168665187.72</v>
          </cell>
          <cell r="M637">
            <v>0</v>
          </cell>
          <cell r="N637">
            <v>-561644.18000000017</v>
          </cell>
          <cell r="O637">
            <v>0</v>
          </cell>
          <cell r="P637">
            <v>168103543.53999999</v>
          </cell>
          <cell r="Q637">
            <v>0</v>
          </cell>
          <cell r="R637">
            <v>53099432</v>
          </cell>
          <cell r="S637">
            <v>0</v>
          </cell>
          <cell r="T637">
            <v>2.6077778880216163</v>
          </cell>
          <cell r="U637">
            <v>0</v>
          </cell>
          <cell r="V637">
            <v>4405388</v>
          </cell>
          <cell r="W637">
            <v>0</v>
          </cell>
          <cell r="X637">
            <v>-534912.79</v>
          </cell>
          <cell r="Y637">
            <v>0</v>
          </cell>
          <cell r="Z637">
            <v>-50</v>
          </cell>
          <cell r="AA637">
            <v>0</v>
          </cell>
          <cell r="AB637">
            <v>-267456.39500000002</v>
          </cell>
          <cell r="AC637">
            <v>0</v>
          </cell>
          <cell r="AD637">
            <v>56702450.814999998</v>
          </cell>
          <cell r="AE637">
            <v>0</v>
          </cell>
          <cell r="AF637">
            <v>2.6077778880216163</v>
          </cell>
          <cell r="AG637">
            <v>0</v>
          </cell>
          <cell r="AH637">
            <v>4391090</v>
          </cell>
          <cell r="AI637">
            <v>0</v>
          </cell>
          <cell r="AJ637">
            <v>-561644.18000000017</v>
          </cell>
          <cell r="AK637">
            <v>0</v>
          </cell>
          <cell r="AL637">
            <v>-50</v>
          </cell>
          <cell r="AM637">
            <v>0</v>
          </cell>
          <cell r="AN637">
            <v>-280822.09000000008</v>
          </cell>
          <cell r="AO637">
            <v>0</v>
          </cell>
          <cell r="AP637">
            <v>60251074.544999994</v>
          </cell>
        </row>
        <row r="638">
          <cell r="A638" t="str">
            <v>36700Utah</v>
          </cell>
          <cell r="B638" t="str">
            <v>Utah</v>
          </cell>
          <cell r="C638" t="str">
            <v>Utah</v>
          </cell>
          <cell r="D638">
            <v>367</v>
          </cell>
          <cell r="E638">
            <v>367</v>
          </cell>
          <cell r="F638" t="str">
            <v>Underground Conductors and Devices</v>
          </cell>
          <cell r="G638">
            <v>0</v>
          </cell>
          <cell r="H638">
            <v>467447484.77999997</v>
          </cell>
          <cell r="I638">
            <v>0</v>
          </cell>
          <cell r="J638">
            <v>-2062969.63</v>
          </cell>
          <cell r="K638">
            <v>0</v>
          </cell>
          <cell r="L638">
            <v>465384515.14999998</v>
          </cell>
          <cell r="M638">
            <v>0</v>
          </cell>
          <cell r="N638">
            <v>-2181852.1600000001</v>
          </cell>
          <cell r="O638">
            <v>0</v>
          </cell>
          <cell r="P638">
            <v>463202662.98999995</v>
          </cell>
          <cell r="Q638">
            <v>0</v>
          </cell>
          <cell r="R638">
            <v>148349943</v>
          </cell>
          <cell r="S638">
            <v>0</v>
          </cell>
          <cell r="T638">
            <v>2.4422863965609589</v>
          </cell>
          <cell r="U638">
            <v>0</v>
          </cell>
          <cell r="V638">
            <v>11391215</v>
          </cell>
          <cell r="W638">
            <v>0</v>
          </cell>
          <cell r="X638">
            <v>-2062969.63</v>
          </cell>
          <cell r="Y638">
            <v>0</v>
          </cell>
          <cell r="Z638">
            <v>-25</v>
          </cell>
          <cell r="AA638">
            <v>0</v>
          </cell>
          <cell r="AB638">
            <v>-515742.40749999997</v>
          </cell>
          <cell r="AC638">
            <v>0</v>
          </cell>
          <cell r="AD638">
            <v>157162445.96250001</v>
          </cell>
          <cell r="AE638">
            <v>0</v>
          </cell>
          <cell r="AF638">
            <v>2.4422863965609589</v>
          </cell>
          <cell r="AG638">
            <v>0</v>
          </cell>
          <cell r="AH638">
            <v>11339379</v>
          </cell>
          <cell r="AI638">
            <v>0</v>
          </cell>
          <cell r="AJ638">
            <v>-2181852.1600000001</v>
          </cell>
          <cell r="AK638">
            <v>0</v>
          </cell>
          <cell r="AL638">
            <v>-25</v>
          </cell>
          <cell r="AM638">
            <v>0</v>
          </cell>
          <cell r="AN638">
            <v>-545463.04000000004</v>
          </cell>
          <cell r="AO638">
            <v>0</v>
          </cell>
          <cell r="AP638">
            <v>165774509.76250002</v>
          </cell>
        </row>
        <row r="639">
          <cell r="A639" t="str">
            <v>36800Utah</v>
          </cell>
          <cell r="B639" t="str">
            <v>Utah</v>
          </cell>
          <cell r="C639" t="str">
            <v>Utah</v>
          </cell>
          <cell r="D639">
            <v>368</v>
          </cell>
          <cell r="E639">
            <v>368</v>
          </cell>
          <cell r="F639" t="str">
            <v>Line Transformers</v>
          </cell>
          <cell r="G639">
            <v>0</v>
          </cell>
          <cell r="H639">
            <v>427468015.19999999</v>
          </cell>
          <cell r="I639">
            <v>0</v>
          </cell>
          <cell r="J639">
            <v>-5029853.9700000007</v>
          </cell>
          <cell r="K639">
            <v>0</v>
          </cell>
          <cell r="L639">
            <v>422438161.22999996</v>
          </cell>
          <cell r="M639">
            <v>0</v>
          </cell>
          <cell r="N639">
            <v>-5082532.7300000014</v>
          </cell>
          <cell r="O639">
            <v>0</v>
          </cell>
          <cell r="P639">
            <v>417355628.49999994</v>
          </cell>
          <cell r="Q639">
            <v>0</v>
          </cell>
          <cell r="R639">
            <v>111936868</v>
          </cell>
          <cell r="S639">
            <v>0</v>
          </cell>
          <cell r="T639">
            <v>2.8853911376151422</v>
          </cell>
          <cell r="U639">
            <v>0</v>
          </cell>
          <cell r="V639">
            <v>12261559</v>
          </cell>
          <cell r="W639">
            <v>0</v>
          </cell>
          <cell r="X639">
            <v>-5029853.9700000007</v>
          </cell>
          <cell r="Y639">
            <v>0</v>
          </cell>
          <cell r="Z639">
            <v>-5</v>
          </cell>
          <cell r="AA639">
            <v>0</v>
          </cell>
          <cell r="AB639">
            <v>-251492.69850000003</v>
          </cell>
          <cell r="AC639">
            <v>0</v>
          </cell>
          <cell r="AD639">
            <v>118917080.33149999</v>
          </cell>
          <cell r="AE639">
            <v>0</v>
          </cell>
          <cell r="AF639">
            <v>2.8853911376151422</v>
          </cell>
          <cell r="AG639">
            <v>0</v>
          </cell>
          <cell r="AH639">
            <v>12115668</v>
          </cell>
          <cell r="AI639">
            <v>0</v>
          </cell>
          <cell r="AJ639">
            <v>-5082532.7300000014</v>
          </cell>
          <cell r="AK639">
            <v>0</v>
          </cell>
          <cell r="AL639">
            <v>-5</v>
          </cell>
          <cell r="AM639">
            <v>0</v>
          </cell>
          <cell r="AN639">
            <v>-254126.63650000005</v>
          </cell>
          <cell r="AO639">
            <v>0</v>
          </cell>
          <cell r="AP639">
            <v>125696088.96499999</v>
          </cell>
        </row>
        <row r="640">
          <cell r="A640" t="str">
            <v>36900Utah</v>
          </cell>
          <cell r="B640" t="str">
            <v>Utah</v>
          </cell>
          <cell r="C640" t="str">
            <v>Utah</v>
          </cell>
          <cell r="D640">
            <v>369</v>
          </cell>
          <cell r="E640">
            <v>369</v>
          </cell>
          <cell r="F640" t="str">
            <v>Services</v>
          </cell>
          <cell r="G640">
            <v>0</v>
          </cell>
          <cell r="H640">
            <v>224795047.11000001</v>
          </cell>
          <cell r="I640">
            <v>0</v>
          </cell>
          <cell r="J640">
            <v>-186.42</v>
          </cell>
          <cell r="K640">
            <v>0</v>
          </cell>
          <cell r="L640">
            <v>224794860.69000003</v>
          </cell>
          <cell r="M640">
            <v>0</v>
          </cell>
          <cell r="N640">
            <v>-292.74</v>
          </cell>
          <cell r="O640">
            <v>0</v>
          </cell>
          <cell r="P640">
            <v>224794567.95000002</v>
          </cell>
          <cell r="Q640">
            <v>0</v>
          </cell>
          <cell r="R640">
            <v>60929367</v>
          </cell>
          <cell r="S640">
            <v>0</v>
          </cell>
          <cell r="T640">
            <v>1.8259301984447318</v>
          </cell>
          <cell r="U640">
            <v>0</v>
          </cell>
          <cell r="V640">
            <v>4104599</v>
          </cell>
          <cell r="W640">
            <v>0</v>
          </cell>
          <cell r="X640">
            <v>-186.42</v>
          </cell>
          <cell r="Y640">
            <v>0</v>
          </cell>
          <cell r="Z640">
            <v>-25</v>
          </cell>
          <cell r="AA640">
            <v>0</v>
          </cell>
          <cell r="AB640">
            <v>-46.604999999999997</v>
          </cell>
          <cell r="AC640">
            <v>0</v>
          </cell>
          <cell r="AD640">
            <v>65033732.975000001</v>
          </cell>
          <cell r="AE640">
            <v>0</v>
          </cell>
          <cell r="AF640">
            <v>1.8259301984447318</v>
          </cell>
          <cell r="AG640">
            <v>0</v>
          </cell>
          <cell r="AH640">
            <v>4104595</v>
          </cell>
          <cell r="AI640">
            <v>0</v>
          </cell>
          <cell r="AJ640">
            <v>-292.74</v>
          </cell>
          <cell r="AK640">
            <v>0</v>
          </cell>
          <cell r="AL640">
            <v>-25</v>
          </cell>
          <cell r="AM640">
            <v>0</v>
          </cell>
          <cell r="AN640">
            <v>-73.185000000000002</v>
          </cell>
          <cell r="AO640">
            <v>0</v>
          </cell>
          <cell r="AP640">
            <v>69137962.049999997</v>
          </cell>
        </row>
        <row r="641">
          <cell r="A641" t="str">
            <v>37000Utah</v>
          </cell>
          <cell r="B641" t="str">
            <v>Utah</v>
          </cell>
          <cell r="C641" t="str">
            <v>Utah</v>
          </cell>
          <cell r="D641">
            <v>370</v>
          </cell>
          <cell r="E641">
            <v>370</v>
          </cell>
          <cell r="F641" t="str">
            <v>Meters</v>
          </cell>
          <cell r="G641">
            <v>0</v>
          </cell>
          <cell r="H641">
            <v>73237990.219999999</v>
          </cell>
          <cell r="I641">
            <v>0</v>
          </cell>
          <cell r="J641">
            <v>-4438175.9100000011</v>
          </cell>
          <cell r="K641">
            <v>0</v>
          </cell>
          <cell r="L641">
            <v>68799814.310000002</v>
          </cell>
          <cell r="M641">
            <v>0</v>
          </cell>
          <cell r="N641">
            <v>-2354651.3100000005</v>
          </cell>
          <cell r="O641">
            <v>0</v>
          </cell>
          <cell r="P641">
            <v>66445163</v>
          </cell>
          <cell r="Q641">
            <v>0</v>
          </cell>
          <cell r="R641">
            <v>30909193</v>
          </cell>
          <cell r="S641">
            <v>0</v>
          </cell>
          <cell r="T641">
            <v>3.6380750715264574</v>
          </cell>
          <cell r="U641">
            <v>0</v>
          </cell>
          <cell r="V641">
            <v>2583721</v>
          </cell>
          <cell r="W641">
            <v>0</v>
          </cell>
          <cell r="X641">
            <v>-4438175.9100000011</v>
          </cell>
          <cell r="Y641">
            <v>0</v>
          </cell>
          <cell r="Z641">
            <v>-2</v>
          </cell>
          <cell r="AA641">
            <v>0</v>
          </cell>
          <cell r="AB641">
            <v>-88763.51820000002</v>
          </cell>
          <cell r="AC641">
            <v>0</v>
          </cell>
          <cell r="AD641">
            <v>28965974.571800001</v>
          </cell>
          <cell r="AE641">
            <v>0</v>
          </cell>
          <cell r="AF641">
            <v>3.6380750715264574</v>
          </cell>
          <cell r="AG641">
            <v>0</v>
          </cell>
          <cell r="AH641">
            <v>2460157</v>
          </cell>
          <cell r="AI641">
            <v>0</v>
          </cell>
          <cell r="AJ641">
            <v>-2354651.3100000005</v>
          </cell>
          <cell r="AK641">
            <v>0</v>
          </cell>
          <cell r="AL641">
            <v>-2</v>
          </cell>
          <cell r="AM641">
            <v>0</v>
          </cell>
          <cell r="AN641">
            <v>-47093.026200000008</v>
          </cell>
          <cell r="AO641">
            <v>0</v>
          </cell>
          <cell r="AP641">
            <v>29024387.235599998</v>
          </cell>
        </row>
        <row r="642">
          <cell r="A642" t="str">
            <v>37100Utah</v>
          </cell>
          <cell r="B642" t="str">
            <v>Utah</v>
          </cell>
          <cell r="C642" t="str">
            <v>Utah</v>
          </cell>
          <cell r="D642">
            <v>371</v>
          </cell>
          <cell r="E642">
            <v>371</v>
          </cell>
          <cell r="F642" t="str">
            <v>Installations on Customer Premises</v>
          </cell>
          <cell r="G642">
            <v>0</v>
          </cell>
          <cell r="H642">
            <v>4418312.74</v>
          </cell>
          <cell r="I642">
            <v>0</v>
          </cell>
          <cell r="J642">
            <v>-165442.84</v>
          </cell>
          <cell r="K642">
            <v>0</v>
          </cell>
          <cell r="L642">
            <v>4252869.9000000004</v>
          </cell>
          <cell r="M642">
            <v>0</v>
          </cell>
          <cell r="N642">
            <v>-164316.82000000004</v>
          </cell>
          <cell r="O642">
            <v>0</v>
          </cell>
          <cell r="P642">
            <v>4088553.0800000005</v>
          </cell>
          <cell r="Q642">
            <v>0</v>
          </cell>
          <cell r="R642">
            <v>2696560</v>
          </cell>
          <cell r="S642">
            <v>0</v>
          </cell>
          <cell r="T642">
            <v>4.799905454765085</v>
          </cell>
          <cell r="U642">
            <v>0</v>
          </cell>
          <cell r="V642">
            <v>208104</v>
          </cell>
          <cell r="W642">
            <v>0</v>
          </cell>
          <cell r="X642">
            <v>-165442.84</v>
          </cell>
          <cell r="Y642">
            <v>0</v>
          </cell>
          <cell r="Z642">
            <v>-60</v>
          </cell>
          <cell r="AA642">
            <v>0</v>
          </cell>
          <cell r="AB642">
            <v>-99265.703999999998</v>
          </cell>
          <cell r="AC642">
            <v>0</v>
          </cell>
          <cell r="AD642">
            <v>2639955.4560000002</v>
          </cell>
          <cell r="AE642">
            <v>0</v>
          </cell>
          <cell r="AF642">
            <v>4.799905454765085</v>
          </cell>
          <cell r="AG642">
            <v>0</v>
          </cell>
          <cell r="AH642">
            <v>200190</v>
          </cell>
          <cell r="AI642">
            <v>0</v>
          </cell>
          <cell r="AJ642">
            <v>-164316.82000000004</v>
          </cell>
          <cell r="AK642">
            <v>0</v>
          </cell>
          <cell r="AL642">
            <v>-60</v>
          </cell>
          <cell r="AM642">
            <v>0</v>
          </cell>
          <cell r="AN642">
            <v>-98590.092000000033</v>
          </cell>
          <cell r="AO642">
            <v>0</v>
          </cell>
          <cell r="AP642">
            <v>2577238.5440000002</v>
          </cell>
        </row>
        <row r="643">
          <cell r="A643" t="str">
            <v>37300Utah</v>
          </cell>
          <cell r="B643" t="str">
            <v>Utah</v>
          </cell>
          <cell r="C643" t="str">
            <v>Utah</v>
          </cell>
          <cell r="D643">
            <v>373</v>
          </cell>
          <cell r="E643">
            <v>373</v>
          </cell>
          <cell r="F643" t="str">
            <v>Street Lighting and Signal Systems</v>
          </cell>
          <cell r="G643">
            <v>0</v>
          </cell>
          <cell r="H643">
            <v>23767481.890000001</v>
          </cell>
          <cell r="I643">
            <v>0</v>
          </cell>
          <cell r="J643">
            <v>-610747.67999999993</v>
          </cell>
          <cell r="K643">
            <v>0</v>
          </cell>
          <cell r="L643">
            <v>23156734.210000001</v>
          </cell>
          <cell r="M643">
            <v>0</v>
          </cell>
          <cell r="N643">
            <v>-624435.74000000022</v>
          </cell>
          <cell r="O643">
            <v>0</v>
          </cell>
          <cell r="P643">
            <v>22532298.469999999</v>
          </cell>
          <cell r="Q643">
            <v>0</v>
          </cell>
          <cell r="R643">
            <v>10488494</v>
          </cell>
          <cell r="S643">
            <v>0</v>
          </cell>
          <cell r="T643">
            <v>3.0555198447317591</v>
          </cell>
          <cell r="U643">
            <v>0</v>
          </cell>
          <cell r="V643">
            <v>716889</v>
          </cell>
          <cell r="W643">
            <v>0</v>
          </cell>
          <cell r="X643">
            <v>-610747.67999999993</v>
          </cell>
          <cell r="Y643">
            <v>0</v>
          </cell>
          <cell r="Z643">
            <v>-20</v>
          </cell>
          <cell r="AA643">
            <v>0</v>
          </cell>
          <cell r="AB643">
            <v>-122149.53599999998</v>
          </cell>
          <cell r="AC643">
            <v>0</v>
          </cell>
          <cell r="AD643">
            <v>10472485.784</v>
          </cell>
          <cell r="AE643">
            <v>0</v>
          </cell>
          <cell r="AF643">
            <v>3.0555198447317591</v>
          </cell>
          <cell r="AG643">
            <v>0</v>
          </cell>
          <cell r="AH643">
            <v>698019</v>
          </cell>
          <cell r="AI643">
            <v>0</v>
          </cell>
          <cell r="AJ643">
            <v>-624435.74000000022</v>
          </cell>
          <cell r="AK643">
            <v>0</v>
          </cell>
          <cell r="AL643">
            <v>-20</v>
          </cell>
          <cell r="AM643">
            <v>0</v>
          </cell>
          <cell r="AN643">
            <v>-124887.14800000004</v>
          </cell>
          <cell r="AO643">
            <v>0</v>
          </cell>
          <cell r="AP643">
            <v>10421181.896</v>
          </cell>
        </row>
        <row r="644">
          <cell r="A644">
            <v>0</v>
          </cell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 t="str">
            <v>TOTAL UTAH - DISTRIBUTION</v>
          </cell>
          <cell r="G644">
            <v>0</v>
          </cell>
          <cell r="H644">
            <v>2388444688.1899996</v>
          </cell>
          <cell r="I644">
            <v>0</v>
          </cell>
          <cell r="J644">
            <v>-23562322.869999997</v>
          </cell>
          <cell r="K644">
            <v>0</v>
          </cell>
          <cell r="L644">
            <v>2364882365.3200002</v>
          </cell>
          <cell r="M644">
            <v>0</v>
          </cell>
          <cell r="N644">
            <v>-21788088.560000002</v>
          </cell>
          <cell r="O644">
            <v>0</v>
          </cell>
          <cell r="P644">
            <v>2343094276.7599998</v>
          </cell>
          <cell r="Q644">
            <v>0</v>
          </cell>
          <cell r="R644">
            <v>742835137</v>
          </cell>
          <cell r="S644">
            <v>0</v>
          </cell>
          <cell r="T644">
            <v>0</v>
          </cell>
          <cell r="U644">
            <v>0</v>
          </cell>
          <cell r="V644">
            <v>63968758</v>
          </cell>
          <cell r="W644">
            <v>0</v>
          </cell>
          <cell r="X644">
            <v>-23562322.869999997</v>
          </cell>
          <cell r="Y644">
            <v>0</v>
          </cell>
          <cell r="Z644">
            <v>0</v>
          </cell>
          <cell r="AA644">
            <v>0</v>
          </cell>
          <cell r="AB644">
            <v>-5797461.0077</v>
          </cell>
          <cell r="AC644">
            <v>0</v>
          </cell>
          <cell r="AD644">
            <v>777444111.12230003</v>
          </cell>
          <cell r="AE644">
            <v>0</v>
          </cell>
          <cell r="AF644">
            <v>0</v>
          </cell>
          <cell r="AG644">
            <v>0</v>
          </cell>
          <cell r="AH644">
            <v>63290965</v>
          </cell>
          <cell r="AI644">
            <v>0</v>
          </cell>
          <cell r="AJ644">
            <v>-21788088.560000002</v>
          </cell>
          <cell r="AK644">
            <v>0</v>
          </cell>
          <cell r="AL644">
            <v>0</v>
          </cell>
          <cell r="AM644">
            <v>0</v>
          </cell>
          <cell r="AN644">
            <v>-5842199.8816999998</v>
          </cell>
          <cell r="AO644">
            <v>0</v>
          </cell>
          <cell r="AP644">
            <v>813104787.68060005</v>
          </cell>
        </row>
        <row r="645">
          <cell r="A645">
            <v>0</v>
          </cell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</row>
        <row r="646">
          <cell r="A646">
            <v>0</v>
          </cell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 t="str">
            <v>IDAHO -  DISTRIBUTION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</row>
        <row r="647">
          <cell r="A647" t="str">
            <v>36020Idaho</v>
          </cell>
          <cell r="B647" t="str">
            <v>Idaho</v>
          </cell>
          <cell r="C647" t="str">
            <v>Idaho</v>
          </cell>
          <cell r="D647">
            <v>360.2</v>
          </cell>
          <cell r="E647">
            <v>360.2</v>
          </cell>
          <cell r="F647" t="str">
            <v>Rights-of-Way</v>
          </cell>
          <cell r="G647">
            <v>0</v>
          </cell>
          <cell r="H647">
            <v>1085196.3400000001</v>
          </cell>
          <cell r="I647">
            <v>0</v>
          </cell>
          <cell r="J647">
            <v>-1042.26</v>
          </cell>
          <cell r="K647">
            <v>0</v>
          </cell>
          <cell r="L647">
            <v>1084154.08</v>
          </cell>
          <cell r="M647">
            <v>0</v>
          </cell>
          <cell r="N647">
            <v>-1246.22</v>
          </cell>
          <cell r="O647">
            <v>0</v>
          </cell>
          <cell r="P647">
            <v>1082907.8600000001</v>
          </cell>
          <cell r="Q647">
            <v>0</v>
          </cell>
          <cell r="R647">
            <v>372140</v>
          </cell>
          <cell r="S647">
            <v>0</v>
          </cell>
          <cell r="T647">
            <v>1.6722311182766663</v>
          </cell>
          <cell r="U647">
            <v>0</v>
          </cell>
          <cell r="V647">
            <v>18138</v>
          </cell>
          <cell r="W647">
            <v>0</v>
          </cell>
          <cell r="X647">
            <v>-1042.26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389235.74</v>
          </cell>
          <cell r="AE647">
            <v>0</v>
          </cell>
          <cell r="AF647">
            <v>1.6722311182766663</v>
          </cell>
          <cell r="AG647">
            <v>0</v>
          </cell>
          <cell r="AH647">
            <v>18119</v>
          </cell>
          <cell r="AI647">
            <v>0</v>
          </cell>
          <cell r="AJ647">
            <v>-1246.22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406108.52</v>
          </cell>
        </row>
        <row r="648">
          <cell r="A648" t="str">
            <v>36100Idaho</v>
          </cell>
          <cell r="B648" t="str">
            <v>Idaho</v>
          </cell>
          <cell r="C648" t="str">
            <v>Idaho</v>
          </cell>
          <cell r="D648">
            <v>361</v>
          </cell>
          <cell r="E648">
            <v>361</v>
          </cell>
          <cell r="F648" t="str">
            <v>Structures and Improvements</v>
          </cell>
          <cell r="G648">
            <v>0</v>
          </cell>
          <cell r="H648">
            <v>2161811.3199999998</v>
          </cell>
          <cell r="I648">
            <v>0</v>
          </cell>
          <cell r="J648">
            <v>-8935.57</v>
          </cell>
          <cell r="K648">
            <v>0</v>
          </cell>
          <cell r="L648">
            <v>2152875.75</v>
          </cell>
          <cell r="M648">
            <v>0</v>
          </cell>
          <cell r="N648">
            <v>-9308.6499999999978</v>
          </cell>
          <cell r="O648">
            <v>0</v>
          </cell>
          <cell r="P648">
            <v>2143567.1</v>
          </cell>
          <cell r="Q648">
            <v>0</v>
          </cell>
          <cell r="R648">
            <v>392262</v>
          </cell>
          <cell r="S648">
            <v>0</v>
          </cell>
          <cell r="T648">
            <v>1.5840078355910032</v>
          </cell>
          <cell r="U648">
            <v>0</v>
          </cell>
          <cell r="V648">
            <v>34172</v>
          </cell>
          <cell r="W648">
            <v>0</v>
          </cell>
          <cell r="X648">
            <v>-8935.57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417498.43</v>
          </cell>
          <cell r="AE648">
            <v>0</v>
          </cell>
          <cell r="AF648">
            <v>1.5840078355910032</v>
          </cell>
          <cell r="AG648">
            <v>0</v>
          </cell>
          <cell r="AH648">
            <v>34028</v>
          </cell>
          <cell r="AI648">
            <v>0</v>
          </cell>
          <cell r="AJ648">
            <v>-9308.6499999999978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442217.77999999997</v>
          </cell>
        </row>
        <row r="649">
          <cell r="A649" t="str">
            <v>36200Idaho</v>
          </cell>
          <cell r="B649" t="str">
            <v>Idaho</v>
          </cell>
          <cell r="C649" t="str">
            <v>Idaho</v>
          </cell>
          <cell r="D649">
            <v>362</v>
          </cell>
          <cell r="E649">
            <v>362</v>
          </cell>
          <cell r="F649" t="str">
            <v>Station Equipment</v>
          </cell>
          <cell r="G649">
            <v>0</v>
          </cell>
          <cell r="H649">
            <v>28289569.09</v>
          </cell>
          <cell r="I649">
            <v>0</v>
          </cell>
          <cell r="J649">
            <v>-212195.33000000005</v>
          </cell>
          <cell r="K649">
            <v>0</v>
          </cell>
          <cell r="L649">
            <v>28077373.760000002</v>
          </cell>
          <cell r="M649">
            <v>0</v>
          </cell>
          <cell r="N649">
            <v>-218336.24</v>
          </cell>
          <cell r="O649">
            <v>0</v>
          </cell>
          <cell r="P649">
            <v>27859037.520000003</v>
          </cell>
          <cell r="Q649">
            <v>0</v>
          </cell>
          <cell r="R649">
            <v>8003683</v>
          </cell>
          <cell r="S649">
            <v>0</v>
          </cell>
          <cell r="T649">
            <v>2.0580779966074889</v>
          </cell>
          <cell r="U649">
            <v>0</v>
          </cell>
          <cell r="V649">
            <v>580038</v>
          </cell>
          <cell r="W649">
            <v>0</v>
          </cell>
          <cell r="X649">
            <v>-212195.33000000005</v>
          </cell>
          <cell r="Y649">
            <v>0</v>
          </cell>
          <cell r="Z649">
            <v>-10</v>
          </cell>
          <cell r="AA649">
            <v>0</v>
          </cell>
          <cell r="AB649">
            <v>-21219.533000000003</v>
          </cell>
          <cell r="AC649">
            <v>0</v>
          </cell>
          <cell r="AD649">
            <v>8350306.1370000001</v>
          </cell>
          <cell r="AE649">
            <v>0</v>
          </cell>
          <cell r="AF649">
            <v>2.0580779966074889</v>
          </cell>
          <cell r="AG649">
            <v>0</v>
          </cell>
          <cell r="AH649">
            <v>575607</v>
          </cell>
          <cell r="AI649">
            <v>0</v>
          </cell>
          <cell r="AJ649">
            <v>-218336.24</v>
          </cell>
          <cell r="AK649">
            <v>0</v>
          </cell>
          <cell r="AL649">
            <v>-10</v>
          </cell>
          <cell r="AM649">
            <v>0</v>
          </cell>
          <cell r="AN649">
            <v>-21833.624</v>
          </cell>
          <cell r="AO649">
            <v>0</v>
          </cell>
          <cell r="AP649">
            <v>8685743.273</v>
          </cell>
        </row>
        <row r="650">
          <cell r="A650" t="str">
            <v>36270Idaho</v>
          </cell>
          <cell r="B650" t="str">
            <v>Idaho</v>
          </cell>
          <cell r="C650" t="str">
            <v>Idaho</v>
          </cell>
          <cell r="D650">
            <v>362.7</v>
          </cell>
          <cell r="E650">
            <v>362.7</v>
          </cell>
          <cell r="F650" t="str">
            <v>Supervisory Equipment</v>
          </cell>
          <cell r="G650">
            <v>0</v>
          </cell>
          <cell r="H650">
            <v>388613.07</v>
          </cell>
          <cell r="I650">
            <v>0</v>
          </cell>
          <cell r="J650">
            <v>-9498.36</v>
          </cell>
          <cell r="K650">
            <v>0</v>
          </cell>
          <cell r="L650">
            <v>379114.71</v>
          </cell>
          <cell r="M650">
            <v>0</v>
          </cell>
          <cell r="N650">
            <v>-10807.849999999999</v>
          </cell>
          <cell r="O650">
            <v>0</v>
          </cell>
          <cell r="P650">
            <v>368306.86000000004</v>
          </cell>
          <cell r="Q650">
            <v>0</v>
          </cell>
          <cell r="R650">
            <v>225995</v>
          </cell>
          <cell r="S650">
            <v>0</v>
          </cell>
          <cell r="T650">
            <v>3.9900483561010271</v>
          </cell>
          <cell r="U650">
            <v>0</v>
          </cell>
          <cell r="V650">
            <v>15316</v>
          </cell>
          <cell r="W650">
            <v>0</v>
          </cell>
          <cell r="X650">
            <v>-9498.36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231812.64</v>
          </cell>
          <cell r="AE650">
            <v>0</v>
          </cell>
          <cell r="AF650">
            <v>3.9900483561010271</v>
          </cell>
          <cell r="AG650">
            <v>0</v>
          </cell>
          <cell r="AH650">
            <v>14911</v>
          </cell>
          <cell r="AI650">
            <v>0</v>
          </cell>
          <cell r="AJ650">
            <v>-10807.849999999999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235915.79</v>
          </cell>
        </row>
        <row r="651">
          <cell r="A651" t="str">
            <v>36400Idaho</v>
          </cell>
          <cell r="B651" t="str">
            <v>Idaho</v>
          </cell>
          <cell r="C651" t="str">
            <v>Idaho</v>
          </cell>
          <cell r="D651">
            <v>364</v>
          </cell>
          <cell r="E651">
            <v>364</v>
          </cell>
          <cell r="F651" t="str">
            <v>Poles, Towers and Fixtures</v>
          </cell>
          <cell r="G651">
            <v>0</v>
          </cell>
          <cell r="H651">
            <v>68677210.629999995</v>
          </cell>
          <cell r="I651">
            <v>0</v>
          </cell>
          <cell r="J651">
            <v>-807811.11</v>
          </cell>
          <cell r="K651">
            <v>0</v>
          </cell>
          <cell r="L651">
            <v>67869399.519999996</v>
          </cell>
          <cell r="M651">
            <v>0</v>
          </cell>
          <cell r="N651">
            <v>-815269.68999999983</v>
          </cell>
          <cell r="O651">
            <v>0</v>
          </cell>
          <cell r="P651">
            <v>67054129.829999998</v>
          </cell>
          <cell r="Q651">
            <v>0</v>
          </cell>
          <cell r="R651">
            <v>48900524</v>
          </cell>
          <cell r="S651">
            <v>0</v>
          </cell>
          <cell r="T651">
            <v>3.9511393160013975</v>
          </cell>
          <cell r="U651">
            <v>0</v>
          </cell>
          <cell r="V651">
            <v>2697573</v>
          </cell>
          <cell r="W651">
            <v>0</v>
          </cell>
          <cell r="X651">
            <v>-807811.11</v>
          </cell>
          <cell r="Y651">
            <v>0</v>
          </cell>
          <cell r="Z651">
            <v>-80</v>
          </cell>
          <cell r="AA651">
            <v>0</v>
          </cell>
          <cell r="AB651">
            <v>-646248.88799999992</v>
          </cell>
          <cell r="AC651">
            <v>0</v>
          </cell>
          <cell r="AD651">
            <v>50144037.002000004</v>
          </cell>
          <cell r="AE651">
            <v>0</v>
          </cell>
          <cell r="AF651">
            <v>3.9511393160013975</v>
          </cell>
          <cell r="AG651">
            <v>0</v>
          </cell>
          <cell r="AH651">
            <v>2665508</v>
          </cell>
          <cell r="AI651">
            <v>0</v>
          </cell>
          <cell r="AJ651">
            <v>-815269.68999999983</v>
          </cell>
          <cell r="AK651">
            <v>0</v>
          </cell>
          <cell r="AL651">
            <v>-80</v>
          </cell>
          <cell r="AM651">
            <v>0</v>
          </cell>
          <cell r="AN651">
            <v>-652215.75199999986</v>
          </cell>
          <cell r="AO651">
            <v>0</v>
          </cell>
          <cell r="AP651">
            <v>51342059.56000001</v>
          </cell>
        </row>
        <row r="652">
          <cell r="A652" t="str">
            <v>36500Idaho</v>
          </cell>
          <cell r="B652" t="str">
            <v>Idaho</v>
          </cell>
          <cell r="C652" t="str">
            <v>Idaho</v>
          </cell>
          <cell r="D652">
            <v>365</v>
          </cell>
          <cell r="E652">
            <v>365</v>
          </cell>
          <cell r="F652" t="str">
            <v>Overhead Conductors and Devices</v>
          </cell>
          <cell r="G652">
            <v>0</v>
          </cell>
          <cell r="H652">
            <v>34559097.719999999</v>
          </cell>
          <cell r="I652">
            <v>0</v>
          </cell>
          <cell r="J652">
            <v>-454260.7699999999</v>
          </cell>
          <cell r="K652">
            <v>0</v>
          </cell>
          <cell r="L652">
            <v>34104836.949999996</v>
          </cell>
          <cell r="M652">
            <v>0</v>
          </cell>
          <cell r="N652">
            <v>-458541.14000000013</v>
          </cell>
          <cell r="O652">
            <v>0</v>
          </cell>
          <cell r="P652">
            <v>33646295.809999995</v>
          </cell>
          <cell r="Q652">
            <v>0</v>
          </cell>
          <cell r="R652">
            <v>17615868</v>
          </cell>
          <cell r="S652">
            <v>0</v>
          </cell>
          <cell r="T652">
            <v>3.0123730702415088</v>
          </cell>
          <cell r="U652">
            <v>0</v>
          </cell>
          <cell r="V652">
            <v>1034207</v>
          </cell>
          <cell r="W652">
            <v>0</v>
          </cell>
          <cell r="X652">
            <v>-454260.7699999999</v>
          </cell>
          <cell r="Y652">
            <v>0</v>
          </cell>
          <cell r="Z652">
            <v>-30</v>
          </cell>
          <cell r="AA652">
            <v>0</v>
          </cell>
          <cell r="AB652">
            <v>-136278.23099999997</v>
          </cell>
          <cell r="AC652">
            <v>0</v>
          </cell>
          <cell r="AD652">
            <v>18059535.999000002</v>
          </cell>
          <cell r="AE652">
            <v>0</v>
          </cell>
          <cell r="AF652">
            <v>3.0123730702415088</v>
          </cell>
          <cell r="AG652">
            <v>0</v>
          </cell>
          <cell r="AH652">
            <v>1020458</v>
          </cell>
          <cell r="AI652">
            <v>0</v>
          </cell>
          <cell r="AJ652">
            <v>-458541.14000000013</v>
          </cell>
          <cell r="AK652">
            <v>0</v>
          </cell>
          <cell r="AL652">
            <v>-30</v>
          </cell>
          <cell r="AM652">
            <v>0</v>
          </cell>
          <cell r="AN652">
            <v>-137562.34200000003</v>
          </cell>
          <cell r="AO652">
            <v>0</v>
          </cell>
          <cell r="AP652">
            <v>18483890.517000001</v>
          </cell>
        </row>
        <row r="653">
          <cell r="A653" t="str">
            <v>36600Idaho</v>
          </cell>
          <cell r="B653" t="str">
            <v>Idaho</v>
          </cell>
          <cell r="C653" t="str">
            <v>Idaho</v>
          </cell>
          <cell r="D653">
            <v>366</v>
          </cell>
          <cell r="E653">
            <v>366</v>
          </cell>
          <cell r="F653" t="str">
            <v>Underground Conduit</v>
          </cell>
          <cell r="G653">
            <v>0</v>
          </cell>
          <cell r="H653">
            <v>7887911.9299999997</v>
          </cell>
          <cell r="I653">
            <v>0</v>
          </cell>
          <cell r="J653">
            <v>-25513.390000000007</v>
          </cell>
          <cell r="K653">
            <v>0</v>
          </cell>
          <cell r="L653">
            <v>7862398.54</v>
          </cell>
          <cell r="M653">
            <v>0</v>
          </cell>
          <cell r="N653">
            <v>-26782.3</v>
          </cell>
          <cell r="O653">
            <v>0</v>
          </cell>
          <cell r="P653">
            <v>7835616.2400000002</v>
          </cell>
          <cell r="Q653">
            <v>0</v>
          </cell>
          <cell r="R653">
            <v>2149995</v>
          </cell>
          <cell r="S653">
            <v>0</v>
          </cell>
          <cell r="T653">
            <v>2.6077778880216163</v>
          </cell>
          <cell r="U653">
            <v>0</v>
          </cell>
          <cell r="V653">
            <v>205367</v>
          </cell>
          <cell r="W653">
            <v>0</v>
          </cell>
          <cell r="X653">
            <v>-25513.390000000007</v>
          </cell>
          <cell r="Y653">
            <v>0</v>
          </cell>
          <cell r="Z653">
            <v>-40</v>
          </cell>
          <cell r="AA653">
            <v>0</v>
          </cell>
          <cell r="AB653">
            <v>-10205.356000000003</v>
          </cell>
          <cell r="AC653">
            <v>0</v>
          </cell>
          <cell r="AD653">
            <v>2319643.2539999997</v>
          </cell>
          <cell r="AE653">
            <v>0</v>
          </cell>
          <cell r="AF653">
            <v>2.6077778880216163</v>
          </cell>
          <cell r="AG653">
            <v>0</v>
          </cell>
          <cell r="AH653">
            <v>204685</v>
          </cell>
          <cell r="AI653">
            <v>0</v>
          </cell>
          <cell r="AJ653">
            <v>-26782.3</v>
          </cell>
          <cell r="AK653">
            <v>0</v>
          </cell>
          <cell r="AL653">
            <v>-40</v>
          </cell>
          <cell r="AM653">
            <v>0</v>
          </cell>
          <cell r="AN653">
            <v>-10712.92</v>
          </cell>
          <cell r="AO653">
            <v>0</v>
          </cell>
          <cell r="AP653">
            <v>2486833.034</v>
          </cell>
        </row>
        <row r="654">
          <cell r="A654" t="str">
            <v>36700Idaho</v>
          </cell>
          <cell r="B654" t="str">
            <v>Idaho</v>
          </cell>
          <cell r="C654" t="str">
            <v>Idaho</v>
          </cell>
          <cell r="D654">
            <v>367</v>
          </cell>
          <cell r="E654">
            <v>367</v>
          </cell>
          <cell r="F654" t="str">
            <v>Underground Conductors and Devices</v>
          </cell>
          <cell r="G654">
            <v>0</v>
          </cell>
          <cell r="H654">
            <v>24598549.670000002</v>
          </cell>
          <cell r="I654">
            <v>0</v>
          </cell>
          <cell r="J654">
            <v>-116565.03</v>
          </cell>
          <cell r="K654">
            <v>0</v>
          </cell>
          <cell r="L654">
            <v>24481984.640000001</v>
          </cell>
          <cell r="M654">
            <v>0</v>
          </cell>
          <cell r="N654">
            <v>-123187.44999999998</v>
          </cell>
          <cell r="O654">
            <v>0</v>
          </cell>
          <cell r="P654">
            <v>24358797.190000001</v>
          </cell>
          <cell r="Q654">
            <v>0</v>
          </cell>
          <cell r="R654">
            <v>7061265</v>
          </cell>
          <cell r="S654">
            <v>0</v>
          </cell>
          <cell r="T654">
            <v>2.4422863965609589</v>
          </cell>
          <cell r="U654">
            <v>0</v>
          </cell>
          <cell r="V654">
            <v>599344</v>
          </cell>
          <cell r="W654">
            <v>0</v>
          </cell>
          <cell r="X654">
            <v>-116565.03</v>
          </cell>
          <cell r="Y654">
            <v>0</v>
          </cell>
          <cell r="Z654">
            <v>-15</v>
          </cell>
          <cell r="AA654">
            <v>0</v>
          </cell>
          <cell r="AB654">
            <v>-17484.754499999999</v>
          </cell>
          <cell r="AC654">
            <v>0</v>
          </cell>
          <cell r="AD654">
            <v>7526559.2154999999</v>
          </cell>
          <cell r="AE654">
            <v>0</v>
          </cell>
          <cell r="AF654">
            <v>2.4422863965609589</v>
          </cell>
          <cell r="AG654">
            <v>0</v>
          </cell>
          <cell r="AH654">
            <v>596416</v>
          </cell>
          <cell r="AI654">
            <v>0</v>
          </cell>
          <cell r="AJ654">
            <v>-123187.44999999998</v>
          </cell>
          <cell r="AK654">
            <v>0</v>
          </cell>
          <cell r="AL654">
            <v>-15</v>
          </cell>
          <cell r="AM654">
            <v>0</v>
          </cell>
          <cell r="AN654">
            <v>-18478.117499999997</v>
          </cell>
          <cell r="AO654">
            <v>0</v>
          </cell>
          <cell r="AP654">
            <v>7981309.648</v>
          </cell>
        </row>
        <row r="655">
          <cell r="A655" t="str">
            <v>36800Idaho</v>
          </cell>
          <cell r="B655" t="str">
            <v>Idaho</v>
          </cell>
          <cell r="C655" t="str">
            <v>Idaho</v>
          </cell>
          <cell r="D655">
            <v>368</v>
          </cell>
          <cell r="E655">
            <v>368</v>
          </cell>
          <cell r="F655" t="str">
            <v>Line Transformers</v>
          </cell>
          <cell r="G655">
            <v>0</v>
          </cell>
          <cell r="H655">
            <v>69825543.019999996</v>
          </cell>
          <cell r="I655">
            <v>0</v>
          </cell>
          <cell r="J655">
            <v>-895669.44</v>
          </cell>
          <cell r="K655">
            <v>0</v>
          </cell>
          <cell r="L655">
            <v>68929873.579999998</v>
          </cell>
          <cell r="M655">
            <v>0</v>
          </cell>
          <cell r="N655">
            <v>-905383.94000000006</v>
          </cell>
          <cell r="O655">
            <v>0</v>
          </cell>
          <cell r="P655">
            <v>68024489.640000001</v>
          </cell>
          <cell r="Q655">
            <v>0</v>
          </cell>
          <cell r="R655">
            <v>18661692</v>
          </cell>
          <cell r="S655">
            <v>0</v>
          </cell>
          <cell r="T655">
            <v>2.8853911376151422</v>
          </cell>
          <cell r="U655">
            <v>0</v>
          </cell>
          <cell r="V655">
            <v>2001818</v>
          </cell>
          <cell r="W655">
            <v>0</v>
          </cell>
          <cell r="X655">
            <v>-895669.44</v>
          </cell>
          <cell r="Y655">
            <v>0</v>
          </cell>
          <cell r="Z655">
            <v>-5</v>
          </cell>
          <cell r="AA655">
            <v>0</v>
          </cell>
          <cell r="AB655">
            <v>-44783.471999999994</v>
          </cell>
          <cell r="AC655">
            <v>0</v>
          </cell>
          <cell r="AD655">
            <v>19723057.088</v>
          </cell>
          <cell r="AE655">
            <v>0</v>
          </cell>
          <cell r="AF655">
            <v>2.8853911376151422</v>
          </cell>
          <cell r="AG655">
            <v>0</v>
          </cell>
          <cell r="AH655">
            <v>1975835</v>
          </cell>
          <cell r="AI655">
            <v>0</v>
          </cell>
          <cell r="AJ655">
            <v>-905383.94000000006</v>
          </cell>
          <cell r="AK655">
            <v>0</v>
          </cell>
          <cell r="AL655">
            <v>-5</v>
          </cell>
          <cell r="AM655">
            <v>0</v>
          </cell>
          <cell r="AN655">
            <v>-45269.197</v>
          </cell>
          <cell r="AO655">
            <v>0</v>
          </cell>
          <cell r="AP655">
            <v>20748238.950999998</v>
          </cell>
        </row>
        <row r="656">
          <cell r="A656" t="str">
            <v>36900Idaho</v>
          </cell>
          <cell r="B656" t="str">
            <v>Idaho</v>
          </cell>
          <cell r="C656" t="str">
            <v>Idaho</v>
          </cell>
          <cell r="D656">
            <v>369</v>
          </cell>
          <cell r="E656">
            <v>369</v>
          </cell>
          <cell r="F656" t="str">
            <v>Services</v>
          </cell>
          <cell r="G656">
            <v>0</v>
          </cell>
          <cell r="H656">
            <v>30457923.969999999</v>
          </cell>
          <cell r="I656">
            <v>0</v>
          </cell>
          <cell r="J656">
            <v>0</v>
          </cell>
          <cell r="K656">
            <v>0</v>
          </cell>
          <cell r="L656">
            <v>30457923.969999999</v>
          </cell>
          <cell r="M656">
            <v>0</v>
          </cell>
          <cell r="N656">
            <v>0</v>
          </cell>
          <cell r="O656">
            <v>0</v>
          </cell>
          <cell r="P656">
            <v>30457923.969999999</v>
          </cell>
          <cell r="Q656">
            <v>0</v>
          </cell>
          <cell r="R656">
            <v>7747154</v>
          </cell>
          <cell r="S656">
            <v>0</v>
          </cell>
          <cell r="T656">
            <v>1.8259301984447318</v>
          </cell>
          <cell r="U656">
            <v>0</v>
          </cell>
          <cell r="V656">
            <v>556140</v>
          </cell>
          <cell r="W656">
            <v>0</v>
          </cell>
          <cell r="X656">
            <v>0</v>
          </cell>
          <cell r="Y656">
            <v>0</v>
          </cell>
          <cell r="Z656">
            <v>-25</v>
          </cell>
          <cell r="AA656">
            <v>0</v>
          </cell>
          <cell r="AB656">
            <v>0</v>
          </cell>
          <cell r="AC656">
            <v>0</v>
          </cell>
          <cell r="AD656">
            <v>8303294</v>
          </cell>
          <cell r="AE656">
            <v>0</v>
          </cell>
          <cell r="AF656">
            <v>1.8259301984447318</v>
          </cell>
          <cell r="AG656">
            <v>0</v>
          </cell>
          <cell r="AH656">
            <v>556140</v>
          </cell>
          <cell r="AI656">
            <v>0</v>
          </cell>
          <cell r="AJ656">
            <v>0</v>
          </cell>
          <cell r="AK656">
            <v>0</v>
          </cell>
          <cell r="AL656">
            <v>-25</v>
          </cell>
          <cell r="AM656">
            <v>0</v>
          </cell>
          <cell r="AN656">
            <v>0</v>
          </cell>
          <cell r="AO656">
            <v>0</v>
          </cell>
          <cell r="AP656">
            <v>8859434</v>
          </cell>
        </row>
        <row r="657">
          <cell r="A657" t="str">
            <v>37000Idaho</v>
          </cell>
          <cell r="B657" t="str">
            <v>Idaho</v>
          </cell>
          <cell r="C657" t="str">
            <v>Idaho</v>
          </cell>
          <cell r="D657">
            <v>370</v>
          </cell>
          <cell r="E657">
            <v>370</v>
          </cell>
          <cell r="F657" t="str">
            <v>Meters</v>
          </cell>
          <cell r="G657">
            <v>0</v>
          </cell>
          <cell r="H657">
            <v>13315346.99</v>
          </cell>
          <cell r="I657">
            <v>0</v>
          </cell>
          <cell r="J657">
            <v>-1106970.9100000001</v>
          </cell>
          <cell r="K657">
            <v>0</v>
          </cell>
          <cell r="L657">
            <v>12208376.08</v>
          </cell>
          <cell r="M657">
            <v>0</v>
          </cell>
          <cell r="N657">
            <v>-874386.27</v>
          </cell>
          <cell r="O657">
            <v>0</v>
          </cell>
          <cell r="P657">
            <v>11333989.810000001</v>
          </cell>
          <cell r="Q657">
            <v>0</v>
          </cell>
          <cell r="R657">
            <v>7704248</v>
          </cell>
          <cell r="S657">
            <v>0</v>
          </cell>
          <cell r="T657">
            <v>3.6380750715264574</v>
          </cell>
          <cell r="U657">
            <v>0</v>
          </cell>
          <cell r="V657">
            <v>464286</v>
          </cell>
          <cell r="W657">
            <v>0</v>
          </cell>
          <cell r="X657">
            <v>-1106970.9100000001</v>
          </cell>
          <cell r="Y657">
            <v>0</v>
          </cell>
          <cell r="Z657">
            <v>-3</v>
          </cell>
          <cell r="AA657">
            <v>0</v>
          </cell>
          <cell r="AB657">
            <v>-33209.127300000007</v>
          </cell>
          <cell r="AC657">
            <v>0</v>
          </cell>
          <cell r="AD657">
            <v>7028353.9627</v>
          </cell>
          <cell r="AE657">
            <v>0</v>
          </cell>
          <cell r="AF657">
            <v>3.6380750715264574</v>
          </cell>
          <cell r="AG657">
            <v>0</v>
          </cell>
          <cell r="AH657">
            <v>428244</v>
          </cell>
          <cell r="AI657">
            <v>0</v>
          </cell>
          <cell r="AJ657">
            <v>-874386.27</v>
          </cell>
          <cell r="AK657">
            <v>0</v>
          </cell>
          <cell r="AL657">
            <v>-3</v>
          </cell>
          <cell r="AM657">
            <v>0</v>
          </cell>
          <cell r="AN657">
            <v>-26231.588100000001</v>
          </cell>
          <cell r="AO657">
            <v>0</v>
          </cell>
          <cell r="AP657">
            <v>6555980.1046000002</v>
          </cell>
        </row>
        <row r="658">
          <cell r="A658" t="str">
            <v>37100Idaho</v>
          </cell>
          <cell r="B658" t="str">
            <v>Idaho</v>
          </cell>
          <cell r="C658" t="str">
            <v>Idaho</v>
          </cell>
          <cell r="D658">
            <v>371</v>
          </cell>
          <cell r="E658">
            <v>371</v>
          </cell>
          <cell r="F658" t="str">
            <v>Installations on Customer Premises</v>
          </cell>
          <cell r="G658">
            <v>0</v>
          </cell>
          <cell r="H658">
            <v>169110.18</v>
          </cell>
          <cell r="I658">
            <v>0</v>
          </cell>
          <cell r="J658">
            <v>-6289.75</v>
          </cell>
          <cell r="K658">
            <v>0</v>
          </cell>
          <cell r="L658">
            <v>162820.43</v>
          </cell>
          <cell r="M658">
            <v>0</v>
          </cell>
          <cell r="N658">
            <v>-6254.6699999999992</v>
          </cell>
          <cell r="O658">
            <v>0</v>
          </cell>
          <cell r="P658">
            <v>156565.75999999998</v>
          </cell>
          <cell r="Q658">
            <v>0</v>
          </cell>
          <cell r="R658">
            <v>82913</v>
          </cell>
          <cell r="S658">
            <v>0</v>
          </cell>
          <cell r="T658">
            <v>4.799905454765085</v>
          </cell>
          <cell r="U658">
            <v>0</v>
          </cell>
          <cell r="V658">
            <v>7966</v>
          </cell>
          <cell r="W658">
            <v>0</v>
          </cell>
          <cell r="X658">
            <v>-6289.75</v>
          </cell>
          <cell r="Y658">
            <v>0</v>
          </cell>
          <cell r="Z658">
            <v>-45</v>
          </cell>
          <cell r="AA658">
            <v>0</v>
          </cell>
          <cell r="AB658">
            <v>-2830.3874999999998</v>
          </cell>
          <cell r="AC658">
            <v>0</v>
          </cell>
          <cell r="AD658">
            <v>81758.862500000003</v>
          </cell>
          <cell r="AE658">
            <v>0</v>
          </cell>
          <cell r="AF658">
            <v>4.799905454765085</v>
          </cell>
          <cell r="AG658">
            <v>0</v>
          </cell>
          <cell r="AH658">
            <v>7665</v>
          </cell>
          <cell r="AI658">
            <v>0</v>
          </cell>
          <cell r="AJ658">
            <v>-6254.6699999999992</v>
          </cell>
          <cell r="AK658">
            <v>0</v>
          </cell>
          <cell r="AL658">
            <v>-45</v>
          </cell>
          <cell r="AM658">
            <v>0</v>
          </cell>
          <cell r="AN658">
            <v>-2814.6014999999998</v>
          </cell>
          <cell r="AO658">
            <v>0</v>
          </cell>
          <cell r="AP658">
            <v>80354.591</v>
          </cell>
        </row>
        <row r="659">
          <cell r="A659" t="str">
            <v>37300Idaho</v>
          </cell>
          <cell r="B659" t="str">
            <v>Idaho</v>
          </cell>
          <cell r="C659" t="str">
            <v>Idaho</v>
          </cell>
          <cell r="D659">
            <v>373</v>
          </cell>
          <cell r="E659">
            <v>373</v>
          </cell>
          <cell r="F659" t="str">
            <v>Street Lighting and Signal Systems</v>
          </cell>
          <cell r="G659">
            <v>0</v>
          </cell>
          <cell r="H659">
            <v>618578.57999999996</v>
          </cell>
          <cell r="I659">
            <v>0</v>
          </cell>
          <cell r="J659">
            <v>-16270.509999999998</v>
          </cell>
          <cell r="K659">
            <v>0</v>
          </cell>
          <cell r="L659">
            <v>602308.06999999995</v>
          </cell>
          <cell r="M659">
            <v>0</v>
          </cell>
          <cell r="N659">
            <v>-16637.259999999998</v>
          </cell>
          <cell r="O659">
            <v>0</v>
          </cell>
          <cell r="P659">
            <v>585670.80999999994</v>
          </cell>
          <cell r="Q659">
            <v>0</v>
          </cell>
          <cell r="R659">
            <v>254528</v>
          </cell>
          <cell r="S659">
            <v>0</v>
          </cell>
          <cell r="T659">
            <v>3.0555198447317591</v>
          </cell>
          <cell r="U659">
            <v>0</v>
          </cell>
          <cell r="V659">
            <v>18652</v>
          </cell>
          <cell r="W659">
            <v>0</v>
          </cell>
          <cell r="X659">
            <v>-16270.509999999998</v>
          </cell>
          <cell r="Y659">
            <v>0</v>
          </cell>
          <cell r="Z659">
            <v>-20</v>
          </cell>
          <cell r="AA659">
            <v>0</v>
          </cell>
          <cell r="AB659">
            <v>-3254.1019999999994</v>
          </cell>
          <cell r="AC659">
            <v>0</v>
          </cell>
          <cell r="AD659">
            <v>253655.38799999998</v>
          </cell>
          <cell r="AE659">
            <v>0</v>
          </cell>
          <cell r="AF659">
            <v>3.0555198447317591</v>
          </cell>
          <cell r="AG659">
            <v>0</v>
          </cell>
          <cell r="AH659">
            <v>18149</v>
          </cell>
          <cell r="AI659">
            <v>0</v>
          </cell>
          <cell r="AJ659">
            <v>-16637.259999999998</v>
          </cell>
          <cell r="AK659">
            <v>0</v>
          </cell>
          <cell r="AL659">
            <v>-20</v>
          </cell>
          <cell r="AM659">
            <v>0</v>
          </cell>
          <cell r="AN659">
            <v>-3327.4519999999993</v>
          </cell>
          <cell r="AO659">
            <v>0</v>
          </cell>
          <cell r="AP659">
            <v>251839.67599999998</v>
          </cell>
        </row>
        <row r="660">
          <cell r="A660">
            <v>0</v>
          </cell>
          <cell r="B660">
            <v>0</v>
          </cell>
          <cell r="C660">
            <v>0</v>
          </cell>
          <cell r="D660">
            <v>0</v>
          </cell>
          <cell r="E660">
            <v>0</v>
          </cell>
          <cell r="F660" t="str">
            <v>TOTAL IDAHO - DISTRIBUTION</v>
          </cell>
          <cell r="G660">
            <v>0</v>
          </cell>
          <cell r="H660">
            <v>282034462.50999993</v>
          </cell>
          <cell r="I660">
            <v>0</v>
          </cell>
          <cell r="J660">
            <v>-3661022.4299999997</v>
          </cell>
          <cell r="K660">
            <v>0</v>
          </cell>
          <cell r="L660">
            <v>278373440.07999998</v>
          </cell>
          <cell r="M660">
            <v>0</v>
          </cell>
          <cell r="N660">
            <v>-3466141.6799999997</v>
          </cell>
          <cell r="O660">
            <v>0</v>
          </cell>
          <cell r="P660">
            <v>274907298.39999998</v>
          </cell>
          <cell r="Q660">
            <v>0</v>
          </cell>
          <cell r="R660">
            <v>119172267</v>
          </cell>
          <cell r="S660">
            <v>0</v>
          </cell>
          <cell r="T660">
            <v>0</v>
          </cell>
          <cell r="U660">
            <v>0</v>
          </cell>
          <cell r="V660">
            <v>8233017</v>
          </cell>
          <cell r="W660">
            <v>0</v>
          </cell>
          <cell r="X660">
            <v>-3661022.4299999997</v>
          </cell>
          <cell r="Y660">
            <v>0</v>
          </cell>
          <cell r="Z660">
            <v>0</v>
          </cell>
          <cell r="AA660">
            <v>0</v>
          </cell>
          <cell r="AB660">
            <v>-915513.85129999998</v>
          </cell>
          <cell r="AC660">
            <v>0</v>
          </cell>
          <cell r="AD660">
            <v>122828747.71869998</v>
          </cell>
          <cell r="AE660">
            <v>0</v>
          </cell>
          <cell r="AF660">
            <v>0</v>
          </cell>
          <cell r="AG660">
            <v>0</v>
          </cell>
          <cell r="AH660">
            <v>8115765</v>
          </cell>
          <cell r="AI660">
            <v>0</v>
          </cell>
          <cell r="AJ660">
            <v>-3466141.6799999997</v>
          </cell>
          <cell r="AK660">
            <v>0</v>
          </cell>
          <cell r="AL660">
            <v>0</v>
          </cell>
          <cell r="AM660">
            <v>0</v>
          </cell>
          <cell r="AN660">
            <v>-918445.5941000001</v>
          </cell>
          <cell r="AO660">
            <v>0</v>
          </cell>
          <cell r="AP660">
            <v>126559925.44460002</v>
          </cell>
        </row>
        <row r="661">
          <cell r="A661">
            <v>0</v>
          </cell>
          <cell r="B661">
            <v>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</row>
        <row r="662">
          <cell r="A662">
            <v>0</v>
          </cell>
          <cell r="B662">
            <v>0</v>
          </cell>
          <cell r="C662">
            <v>0</v>
          </cell>
          <cell r="D662">
            <v>0</v>
          </cell>
          <cell r="E662" t="str">
            <v>TOTAL DISTRIBUTION PLANT</v>
          </cell>
          <cell r="F662">
            <v>0</v>
          </cell>
          <cell r="G662">
            <v>0</v>
          </cell>
          <cell r="H662">
            <v>5639593821.1000023</v>
          </cell>
          <cell r="I662">
            <v>0</v>
          </cell>
          <cell r="J662">
            <v>-63066953.82</v>
          </cell>
          <cell r="K662">
            <v>0</v>
          </cell>
          <cell r="L662">
            <v>5576526867.2800007</v>
          </cell>
          <cell r="M662">
            <v>0</v>
          </cell>
          <cell r="N662">
            <v>-56443377.260000005</v>
          </cell>
          <cell r="O662">
            <v>0</v>
          </cell>
          <cell r="P662">
            <v>5520083490.0200014</v>
          </cell>
          <cell r="Q662">
            <v>0</v>
          </cell>
          <cell r="R662">
            <v>2159963657</v>
          </cell>
          <cell r="S662">
            <v>0</v>
          </cell>
          <cell r="T662">
            <v>0</v>
          </cell>
          <cell r="U662">
            <v>0</v>
          </cell>
          <cell r="V662">
            <v>156836657</v>
          </cell>
          <cell r="W662">
            <v>0</v>
          </cell>
          <cell r="X662">
            <v>-63066953.82</v>
          </cell>
          <cell r="Y662">
            <v>0</v>
          </cell>
          <cell r="Z662">
            <v>0</v>
          </cell>
          <cell r="AA662">
            <v>0</v>
          </cell>
          <cell r="AB662">
            <v>-17792254.871600002</v>
          </cell>
          <cell r="AC662">
            <v>0</v>
          </cell>
          <cell r="AD662">
            <v>2235941105.3084011</v>
          </cell>
          <cell r="AE662">
            <v>0</v>
          </cell>
          <cell r="AF662">
            <v>0</v>
          </cell>
          <cell r="AG662">
            <v>0</v>
          </cell>
          <cell r="AH662">
            <v>154995092</v>
          </cell>
          <cell r="AI662">
            <v>0</v>
          </cell>
          <cell r="AJ662">
            <v>-56443377.260000005</v>
          </cell>
          <cell r="AK662">
            <v>0</v>
          </cell>
          <cell r="AL662">
            <v>0</v>
          </cell>
          <cell r="AM662">
            <v>0</v>
          </cell>
          <cell r="AN662">
            <v>-17890186.253800005</v>
          </cell>
          <cell r="AO662">
            <v>0</v>
          </cell>
          <cell r="AP662">
            <v>2316602633.7946005</v>
          </cell>
        </row>
        <row r="663">
          <cell r="A663">
            <v>0</v>
          </cell>
          <cell r="B663">
            <v>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</row>
        <row r="664">
          <cell r="A664">
            <v>0</v>
          </cell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</row>
        <row r="665">
          <cell r="A665">
            <v>0</v>
          </cell>
          <cell r="B665">
            <v>0</v>
          </cell>
          <cell r="C665">
            <v>0</v>
          </cell>
          <cell r="D665">
            <v>0</v>
          </cell>
          <cell r="E665" t="str">
            <v>GENERAL PLANT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</row>
        <row r="666">
          <cell r="A666">
            <v>0</v>
          </cell>
          <cell r="B666">
            <v>0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</row>
        <row r="667">
          <cell r="A667">
            <v>0</v>
          </cell>
          <cell r="B667">
            <v>0</v>
          </cell>
          <cell r="C667">
            <v>0</v>
          </cell>
          <cell r="D667">
            <v>0</v>
          </cell>
          <cell r="E667">
            <v>0</v>
          </cell>
          <cell r="F667" t="str">
            <v>OREGON - GENERAL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</row>
        <row r="668">
          <cell r="A668" t="str">
            <v>39000Oregon</v>
          </cell>
          <cell r="B668" t="str">
            <v>Oregon</v>
          </cell>
          <cell r="C668" t="str">
            <v>Oregon</v>
          </cell>
          <cell r="D668">
            <v>390</v>
          </cell>
          <cell r="E668">
            <v>390</v>
          </cell>
          <cell r="F668" t="str">
            <v>Structures and Improvements</v>
          </cell>
          <cell r="G668">
            <v>0</v>
          </cell>
          <cell r="H668">
            <v>73351600.510000005</v>
          </cell>
          <cell r="I668">
            <v>0</v>
          </cell>
          <cell r="J668">
            <v>-521891.11999999988</v>
          </cell>
          <cell r="K668">
            <v>0</v>
          </cell>
          <cell r="L668">
            <v>72829709.390000001</v>
          </cell>
          <cell r="M668">
            <v>0</v>
          </cell>
          <cell r="N668">
            <v>-531686.21</v>
          </cell>
          <cell r="O668">
            <v>0</v>
          </cell>
          <cell r="P668">
            <v>72298023.180000007</v>
          </cell>
          <cell r="Q668">
            <v>0</v>
          </cell>
          <cell r="R668">
            <v>14715408</v>
          </cell>
          <cell r="S668">
            <v>0</v>
          </cell>
          <cell r="T668">
            <v>2.2128641370603295</v>
          </cell>
          <cell r="U668">
            <v>0</v>
          </cell>
          <cell r="V668">
            <v>1617397</v>
          </cell>
          <cell r="W668">
            <v>0</v>
          </cell>
          <cell r="X668">
            <v>-521891.11999999988</v>
          </cell>
          <cell r="Y668">
            <v>0</v>
          </cell>
          <cell r="Z668">
            <v>-10</v>
          </cell>
          <cell r="AA668">
            <v>0</v>
          </cell>
          <cell r="AB668">
            <v>-52189.111999999994</v>
          </cell>
          <cell r="AC668">
            <v>0</v>
          </cell>
          <cell r="AD668">
            <v>15758724.768000001</v>
          </cell>
          <cell r="AE668">
            <v>0</v>
          </cell>
          <cell r="AF668">
            <v>2.2128641370603295</v>
          </cell>
          <cell r="AG668">
            <v>0</v>
          </cell>
          <cell r="AH668">
            <v>1605740</v>
          </cell>
          <cell r="AI668">
            <v>0</v>
          </cell>
          <cell r="AJ668">
            <v>-531686.21</v>
          </cell>
          <cell r="AK668">
            <v>0</v>
          </cell>
          <cell r="AL668">
            <v>-10</v>
          </cell>
          <cell r="AM668">
            <v>0</v>
          </cell>
          <cell r="AN668">
            <v>-53168.620999999999</v>
          </cell>
          <cell r="AO668">
            <v>0</v>
          </cell>
          <cell r="AP668">
            <v>16779609.936999999</v>
          </cell>
        </row>
        <row r="669">
          <cell r="A669" t="str">
            <v>39201Oregon</v>
          </cell>
          <cell r="B669" t="str">
            <v>Oregon</v>
          </cell>
          <cell r="C669" t="str">
            <v>Oregon</v>
          </cell>
          <cell r="D669">
            <v>392.01</v>
          </cell>
          <cell r="E669">
            <v>392.01</v>
          </cell>
          <cell r="F669" t="str">
            <v>Transportation Equipment - Light Trucks and Vans</v>
          </cell>
          <cell r="G669">
            <v>0</v>
          </cell>
          <cell r="H669">
            <v>11309407.76</v>
          </cell>
          <cell r="I669">
            <v>0</v>
          </cell>
          <cell r="J669">
            <v>-865929.22999999986</v>
          </cell>
          <cell r="K669">
            <v>0</v>
          </cell>
          <cell r="L669">
            <v>10443478.529999999</v>
          </cell>
          <cell r="M669">
            <v>0</v>
          </cell>
          <cell r="N669">
            <v>-899525.05</v>
          </cell>
          <cell r="O669">
            <v>0</v>
          </cell>
          <cell r="P669">
            <v>9543953.4799999986</v>
          </cell>
          <cell r="Q669">
            <v>0</v>
          </cell>
          <cell r="R669">
            <v>4261815</v>
          </cell>
          <cell r="S669">
            <v>0</v>
          </cell>
          <cell r="T669">
            <v>7.6251295584541134</v>
          </cell>
          <cell r="U669">
            <v>0</v>
          </cell>
          <cell r="V669">
            <v>829343</v>
          </cell>
          <cell r="W669">
            <v>0</v>
          </cell>
          <cell r="X669">
            <v>-865929.22999999986</v>
          </cell>
          <cell r="Y669">
            <v>0</v>
          </cell>
          <cell r="Z669">
            <v>10</v>
          </cell>
          <cell r="AA669">
            <v>0</v>
          </cell>
          <cell r="AB669">
            <v>86592.922999999995</v>
          </cell>
          <cell r="AC669">
            <v>0</v>
          </cell>
          <cell r="AD669">
            <v>4311821.6930000009</v>
          </cell>
          <cell r="AE669">
            <v>0</v>
          </cell>
          <cell r="AF669">
            <v>7.6251295584541134</v>
          </cell>
          <cell r="AG669">
            <v>0</v>
          </cell>
          <cell r="AH669">
            <v>762034</v>
          </cell>
          <cell r="AI669">
            <v>0</v>
          </cell>
          <cell r="AJ669">
            <v>-899525.05</v>
          </cell>
          <cell r="AK669">
            <v>0</v>
          </cell>
          <cell r="AL669">
            <v>10</v>
          </cell>
          <cell r="AM669">
            <v>0</v>
          </cell>
          <cell r="AN669">
            <v>89952.505000000005</v>
          </cell>
          <cell r="AO669">
            <v>0</v>
          </cell>
          <cell r="AP669">
            <v>4264283.148000001</v>
          </cell>
        </row>
        <row r="670">
          <cell r="A670" t="str">
            <v>39205Oregon</v>
          </cell>
          <cell r="B670" t="str">
            <v>Oregon</v>
          </cell>
          <cell r="C670" t="str">
            <v>Oregon</v>
          </cell>
          <cell r="D670">
            <v>392.05</v>
          </cell>
          <cell r="E670">
            <v>392.05</v>
          </cell>
          <cell r="F670" t="str">
            <v>Transportation Equipment - Medium Trucks</v>
          </cell>
          <cell r="G670">
            <v>0</v>
          </cell>
          <cell r="H670">
            <v>10847610.24</v>
          </cell>
          <cell r="I670">
            <v>0</v>
          </cell>
          <cell r="J670">
            <v>-545404.56000000029</v>
          </cell>
          <cell r="K670">
            <v>0</v>
          </cell>
          <cell r="L670">
            <v>10302205.68</v>
          </cell>
          <cell r="M670">
            <v>0</v>
          </cell>
          <cell r="N670">
            <v>-540218.33999999985</v>
          </cell>
          <cell r="O670">
            <v>0</v>
          </cell>
          <cell r="P670">
            <v>9761987.3399999999</v>
          </cell>
          <cell r="Q670">
            <v>0</v>
          </cell>
          <cell r="R670">
            <v>4264475</v>
          </cell>
          <cell r="S670">
            <v>0</v>
          </cell>
          <cell r="T670">
            <v>5.0511041420662437</v>
          </cell>
          <cell r="U670">
            <v>0</v>
          </cell>
          <cell r="V670">
            <v>534150</v>
          </cell>
          <cell r="W670">
            <v>0</v>
          </cell>
          <cell r="X670">
            <v>-545404.56000000029</v>
          </cell>
          <cell r="Y670">
            <v>0</v>
          </cell>
          <cell r="Z670">
            <v>10</v>
          </cell>
          <cell r="AA670">
            <v>0</v>
          </cell>
          <cell r="AB670">
            <v>54540.456000000035</v>
          </cell>
          <cell r="AC670">
            <v>0</v>
          </cell>
          <cell r="AD670">
            <v>4307760.8959999997</v>
          </cell>
          <cell r="AE670">
            <v>0</v>
          </cell>
          <cell r="AF670">
            <v>5.0511041420662437</v>
          </cell>
          <cell r="AG670">
            <v>0</v>
          </cell>
          <cell r="AH670">
            <v>506732</v>
          </cell>
          <cell r="AI670">
            <v>0</v>
          </cell>
          <cell r="AJ670">
            <v>-540218.33999999985</v>
          </cell>
          <cell r="AK670">
            <v>0</v>
          </cell>
          <cell r="AL670">
            <v>10</v>
          </cell>
          <cell r="AM670">
            <v>0</v>
          </cell>
          <cell r="AN670">
            <v>54021.833999999988</v>
          </cell>
          <cell r="AO670">
            <v>0</v>
          </cell>
          <cell r="AP670">
            <v>4328296.3899999997</v>
          </cell>
        </row>
        <row r="671">
          <cell r="A671" t="str">
            <v>39209Oregon</v>
          </cell>
          <cell r="B671" t="str">
            <v>Oregon</v>
          </cell>
          <cell r="C671" t="str">
            <v>Oregon</v>
          </cell>
          <cell r="D671">
            <v>392.09</v>
          </cell>
          <cell r="E671">
            <v>392.09</v>
          </cell>
          <cell r="F671" t="str">
            <v>Transportation Equipment - Trailers</v>
          </cell>
          <cell r="G671">
            <v>0</v>
          </cell>
          <cell r="H671">
            <v>3429180.7</v>
          </cell>
          <cell r="I671">
            <v>0</v>
          </cell>
          <cell r="J671">
            <v>-48785.400000000009</v>
          </cell>
          <cell r="K671">
            <v>0</v>
          </cell>
          <cell r="L671">
            <v>3380395.3000000003</v>
          </cell>
          <cell r="M671">
            <v>0</v>
          </cell>
          <cell r="N671">
            <v>-52664.21</v>
          </cell>
          <cell r="O671">
            <v>0</v>
          </cell>
          <cell r="P671">
            <v>3327731.0900000003</v>
          </cell>
          <cell r="Q671">
            <v>0</v>
          </cell>
          <cell r="R671">
            <v>818188</v>
          </cell>
          <cell r="S671">
            <v>0</v>
          </cell>
          <cell r="T671">
            <v>2.4524502195796849</v>
          </cell>
          <cell r="U671">
            <v>0</v>
          </cell>
          <cell r="V671">
            <v>83501</v>
          </cell>
          <cell r="W671">
            <v>0</v>
          </cell>
          <cell r="X671">
            <v>-48785.400000000009</v>
          </cell>
          <cell r="Y671">
            <v>0</v>
          </cell>
          <cell r="Z671">
            <v>15</v>
          </cell>
          <cell r="AA671">
            <v>0</v>
          </cell>
          <cell r="AB671">
            <v>7317.8100000000013</v>
          </cell>
          <cell r="AC671">
            <v>0</v>
          </cell>
          <cell r="AD671">
            <v>860221.41</v>
          </cell>
          <cell r="AE671">
            <v>0</v>
          </cell>
          <cell r="AF671">
            <v>2.4524502195796849</v>
          </cell>
          <cell r="AG671">
            <v>0</v>
          </cell>
          <cell r="AH671">
            <v>82257</v>
          </cell>
          <cell r="AI671">
            <v>0</v>
          </cell>
          <cell r="AJ671">
            <v>-52664.21</v>
          </cell>
          <cell r="AK671">
            <v>0</v>
          </cell>
          <cell r="AL671">
            <v>15</v>
          </cell>
          <cell r="AM671">
            <v>0</v>
          </cell>
          <cell r="AN671">
            <v>7899.6315000000004</v>
          </cell>
          <cell r="AO671">
            <v>0</v>
          </cell>
          <cell r="AP671">
            <v>897713.83150000009</v>
          </cell>
        </row>
        <row r="672">
          <cell r="A672" t="str">
            <v>39603Oregon</v>
          </cell>
          <cell r="B672" t="str">
            <v>Oregon</v>
          </cell>
          <cell r="C672" t="str">
            <v>Oregon</v>
          </cell>
          <cell r="D672">
            <v>396.03</v>
          </cell>
          <cell r="E672">
            <v>396.03</v>
          </cell>
          <cell r="F672" t="str">
            <v>Light Power Operated Equipment</v>
          </cell>
          <cell r="G672">
            <v>0</v>
          </cell>
          <cell r="H672">
            <v>7861988.6600000001</v>
          </cell>
          <cell r="I672">
            <v>0</v>
          </cell>
          <cell r="J672">
            <v>-945439.93000000017</v>
          </cell>
          <cell r="K672">
            <v>0</v>
          </cell>
          <cell r="L672">
            <v>6916548.7300000004</v>
          </cell>
          <cell r="M672">
            <v>0</v>
          </cell>
          <cell r="N672">
            <v>-751248.93</v>
          </cell>
          <cell r="O672">
            <v>0</v>
          </cell>
          <cell r="P672">
            <v>6165299.8000000007</v>
          </cell>
          <cell r="Q672">
            <v>0</v>
          </cell>
          <cell r="R672">
            <v>2395766</v>
          </cell>
          <cell r="S672">
            <v>0</v>
          </cell>
          <cell r="T672">
            <v>9.7067622610240765</v>
          </cell>
          <cell r="U672">
            <v>0</v>
          </cell>
          <cell r="V672">
            <v>717259</v>
          </cell>
          <cell r="W672">
            <v>0</v>
          </cell>
          <cell r="X672">
            <v>-945439.93000000017</v>
          </cell>
          <cell r="Y672">
            <v>0</v>
          </cell>
          <cell r="Z672">
            <v>15</v>
          </cell>
          <cell r="AA672">
            <v>0</v>
          </cell>
          <cell r="AB672">
            <v>141815.98950000003</v>
          </cell>
          <cell r="AC672">
            <v>0</v>
          </cell>
          <cell r="AD672">
            <v>2309401.0595</v>
          </cell>
          <cell r="AE672">
            <v>0</v>
          </cell>
          <cell r="AF672">
            <v>9.7067622610240765</v>
          </cell>
          <cell r="AG672">
            <v>0</v>
          </cell>
          <cell r="AH672">
            <v>634912</v>
          </cell>
          <cell r="AI672">
            <v>0</v>
          </cell>
          <cell r="AJ672">
            <v>-751248.93</v>
          </cell>
          <cell r="AK672">
            <v>0</v>
          </cell>
          <cell r="AL672">
            <v>15</v>
          </cell>
          <cell r="AM672">
            <v>0</v>
          </cell>
          <cell r="AN672">
            <v>112687.33950000002</v>
          </cell>
          <cell r="AO672">
            <v>0</v>
          </cell>
          <cell r="AP672">
            <v>2305751.469</v>
          </cell>
        </row>
        <row r="673">
          <cell r="A673" t="str">
            <v>39607Oregon</v>
          </cell>
          <cell r="B673" t="str">
            <v>Oregon</v>
          </cell>
          <cell r="C673" t="str">
            <v>Oregon</v>
          </cell>
          <cell r="D673">
            <v>396.07</v>
          </cell>
          <cell r="E673">
            <v>396.07</v>
          </cell>
          <cell r="F673" t="str">
            <v>Heavy Power Operated Equipment</v>
          </cell>
          <cell r="G673">
            <v>0</v>
          </cell>
          <cell r="H673">
            <v>28086567.010000002</v>
          </cell>
          <cell r="I673">
            <v>0</v>
          </cell>
          <cell r="J673">
            <v>-1485781</v>
          </cell>
          <cell r="K673">
            <v>0</v>
          </cell>
          <cell r="L673">
            <v>26600786.010000002</v>
          </cell>
          <cell r="M673">
            <v>0</v>
          </cell>
          <cell r="N673">
            <v>-1533782.3699999999</v>
          </cell>
          <cell r="O673">
            <v>0</v>
          </cell>
          <cell r="P673">
            <v>25067003.640000001</v>
          </cell>
          <cell r="Q673">
            <v>0</v>
          </cell>
          <cell r="R673">
            <v>7000292</v>
          </cell>
          <cell r="S673">
            <v>0</v>
          </cell>
          <cell r="T673">
            <v>5.3912563839152963</v>
          </cell>
          <cell r="U673">
            <v>0</v>
          </cell>
          <cell r="V673">
            <v>1474168</v>
          </cell>
          <cell r="W673">
            <v>0</v>
          </cell>
          <cell r="X673">
            <v>-1485781</v>
          </cell>
          <cell r="Y673">
            <v>0</v>
          </cell>
          <cell r="Z673">
            <v>20</v>
          </cell>
          <cell r="AA673">
            <v>0</v>
          </cell>
          <cell r="AB673">
            <v>297156.2</v>
          </cell>
          <cell r="AC673">
            <v>0</v>
          </cell>
          <cell r="AD673">
            <v>7285835.2000000002</v>
          </cell>
          <cell r="AE673">
            <v>0</v>
          </cell>
          <cell r="AF673">
            <v>5.3912563839152963</v>
          </cell>
          <cell r="AG673">
            <v>0</v>
          </cell>
          <cell r="AH673">
            <v>1392772</v>
          </cell>
          <cell r="AI673">
            <v>0</v>
          </cell>
          <cell r="AJ673">
            <v>-1533782.3699999999</v>
          </cell>
          <cell r="AK673">
            <v>0</v>
          </cell>
          <cell r="AL673">
            <v>20</v>
          </cell>
          <cell r="AM673">
            <v>0</v>
          </cell>
          <cell r="AN673">
            <v>306756.47399999999</v>
          </cell>
          <cell r="AO673">
            <v>0</v>
          </cell>
          <cell r="AP673">
            <v>7451581.3039999995</v>
          </cell>
        </row>
        <row r="674">
          <cell r="A674">
            <v>0</v>
          </cell>
          <cell r="B674">
            <v>0</v>
          </cell>
          <cell r="C674">
            <v>0</v>
          </cell>
          <cell r="D674">
            <v>0</v>
          </cell>
          <cell r="E674">
            <v>0</v>
          </cell>
          <cell r="F674" t="str">
            <v>TOTAL OREGON - GENERAL</v>
          </cell>
          <cell r="G674">
            <v>0</v>
          </cell>
          <cell r="H674">
            <v>134886354.88</v>
          </cell>
          <cell r="I674">
            <v>0</v>
          </cell>
          <cell r="J674">
            <v>-4413231.24</v>
          </cell>
          <cell r="K674">
            <v>0</v>
          </cell>
          <cell r="L674">
            <v>130473123.64</v>
          </cell>
          <cell r="M674">
            <v>0</v>
          </cell>
          <cell r="N674">
            <v>-4309125.1099999994</v>
          </cell>
          <cell r="O674">
            <v>0</v>
          </cell>
          <cell r="P674">
            <v>126163998.53000002</v>
          </cell>
          <cell r="Q674">
            <v>0</v>
          </cell>
          <cell r="R674">
            <v>33455944</v>
          </cell>
          <cell r="S674">
            <v>0</v>
          </cell>
          <cell r="T674">
            <v>0</v>
          </cell>
          <cell r="U674">
            <v>0</v>
          </cell>
          <cell r="V674">
            <v>5255818</v>
          </cell>
          <cell r="W674">
            <v>0</v>
          </cell>
          <cell r="X674">
            <v>-4413231.24</v>
          </cell>
          <cell r="Y674">
            <v>0</v>
          </cell>
          <cell r="Z674">
            <v>0</v>
          </cell>
          <cell r="AA674">
            <v>0</v>
          </cell>
          <cell r="AB674">
            <v>535234.26650000014</v>
          </cell>
          <cell r="AC674">
            <v>0</v>
          </cell>
          <cell r="AD674">
            <v>34833765.026500002</v>
          </cell>
          <cell r="AE674">
            <v>0</v>
          </cell>
          <cell r="AF674">
            <v>0</v>
          </cell>
          <cell r="AG674">
            <v>0</v>
          </cell>
          <cell r="AH674">
            <v>4984447</v>
          </cell>
          <cell r="AI674">
            <v>0</v>
          </cell>
          <cell r="AJ674">
            <v>-4309125.1099999994</v>
          </cell>
          <cell r="AK674">
            <v>0</v>
          </cell>
          <cell r="AL674">
            <v>0</v>
          </cell>
          <cell r="AM674">
            <v>0</v>
          </cell>
          <cell r="AN674">
            <v>518149.163</v>
          </cell>
          <cell r="AO674">
            <v>0</v>
          </cell>
          <cell r="AP674">
            <v>36027236.079500005</v>
          </cell>
        </row>
        <row r="675">
          <cell r="A675">
            <v>0</v>
          </cell>
          <cell r="B675">
            <v>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</row>
        <row r="676">
          <cell r="A676">
            <v>0</v>
          </cell>
          <cell r="B676">
            <v>0</v>
          </cell>
          <cell r="C676">
            <v>0</v>
          </cell>
          <cell r="D676">
            <v>0</v>
          </cell>
          <cell r="E676">
            <v>0</v>
          </cell>
          <cell r="F676" t="str">
            <v>AZ, CO, MT, ETC. - GENERAL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</row>
        <row r="677">
          <cell r="A677" t="str">
            <v>39000AZCOMT</v>
          </cell>
          <cell r="B677" t="str">
            <v>AZCOMT</v>
          </cell>
          <cell r="C677" t="str">
            <v>AZCOMT</v>
          </cell>
          <cell r="D677">
            <v>390</v>
          </cell>
          <cell r="E677">
            <v>390</v>
          </cell>
          <cell r="F677" t="str">
            <v>Structures and Improvements</v>
          </cell>
          <cell r="G677">
            <v>0</v>
          </cell>
          <cell r="H677">
            <v>383797.68</v>
          </cell>
          <cell r="I677">
            <v>0</v>
          </cell>
          <cell r="J677">
            <v>-4734.58</v>
          </cell>
          <cell r="K677">
            <v>0</v>
          </cell>
          <cell r="L677">
            <v>379063.1</v>
          </cell>
          <cell r="M677">
            <v>0</v>
          </cell>
          <cell r="N677">
            <v>-4972.09</v>
          </cell>
          <cell r="O677">
            <v>0</v>
          </cell>
          <cell r="P677">
            <v>374091.00999999995</v>
          </cell>
          <cell r="Q677">
            <v>0</v>
          </cell>
          <cell r="R677">
            <v>195161</v>
          </cell>
          <cell r="S677">
            <v>0</v>
          </cell>
          <cell r="T677">
            <v>2.2128641370603295</v>
          </cell>
          <cell r="U677">
            <v>0</v>
          </cell>
          <cell r="V677">
            <v>8441</v>
          </cell>
          <cell r="W677">
            <v>0</v>
          </cell>
          <cell r="X677">
            <v>-4734.58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198867.42</v>
          </cell>
          <cell r="AE677">
            <v>0</v>
          </cell>
          <cell r="AF677">
            <v>2.2128641370603295</v>
          </cell>
          <cell r="AG677">
            <v>0</v>
          </cell>
          <cell r="AH677">
            <v>8333</v>
          </cell>
          <cell r="AI677">
            <v>0</v>
          </cell>
          <cell r="AJ677">
            <v>-4972.09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202228.33000000002</v>
          </cell>
        </row>
        <row r="678">
          <cell r="A678" t="str">
            <v>39201AZCOMT</v>
          </cell>
          <cell r="B678" t="str">
            <v>AZCOMT</v>
          </cell>
          <cell r="C678" t="str">
            <v>AZCOMT</v>
          </cell>
          <cell r="D678">
            <v>392.01</v>
          </cell>
          <cell r="E678">
            <v>392.01</v>
          </cell>
          <cell r="F678" t="str">
            <v>Transportation Equipment - Light Trucks and Vans</v>
          </cell>
          <cell r="G678">
            <v>0</v>
          </cell>
          <cell r="H678">
            <v>581852</v>
          </cell>
          <cell r="I678">
            <v>0</v>
          </cell>
          <cell r="J678">
            <v>-77548.089999999982</v>
          </cell>
          <cell r="K678">
            <v>0</v>
          </cell>
          <cell r="L678">
            <v>504303.91000000003</v>
          </cell>
          <cell r="M678">
            <v>0</v>
          </cell>
          <cell r="N678">
            <v>-45117.910000000011</v>
          </cell>
          <cell r="O678">
            <v>0</v>
          </cell>
          <cell r="P678">
            <v>459186</v>
          </cell>
          <cell r="Q678">
            <v>0</v>
          </cell>
          <cell r="R678">
            <v>253279</v>
          </cell>
          <cell r="S678">
            <v>0</v>
          </cell>
          <cell r="T678">
            <v>7.6251295584541134</v>
          </cell>
          <cell r="U678">
            <v>0</v>
          </cell>
          <cell r="V678">
            <v>41410</v>
          </cell>
          <cell r="W678">
            <v>0</v>
          </cell>
          <cell r="X678">
            <v>-77548.089999999982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217140.91000000003</v>
          </cell>
          <cell r="AE678">
            <v>0</v>
          </cell>
          <cell r="AF678">
            <v>7.6251295584541134</v>
          </cell>
          <cell r="AG678">
            <v>0</v>
          </cell>
          <cell r="AH678">
            <v>36734</v>
          </cell>
          <cell r="AI678">
            <v>0</v>
          </cell>
          <cell r="AJ678">
            <v>-45117.910000000011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208757.00000000003</v>
          </cell>
        </row>
        <row r="679">
          <cell r="A679" t="str">
            <v>39205AZCOMT</v>
          </cell>
          <cell r="B679" t="str">
            <v>AZCOMT</v>
          </cell>
          <cell r="C679" t="str">
            <v>AZCOMT</v>
          </cell>
          <cell r="D679">
            <v>392.05</v>
          </cell>
          <cell r="E679">
            <v>392.05</v>
          </cell>
          <cell r="F679" t="str">
            <v>Transportation Equipment - Medium Trucks</v>
          </cell>
          <cell r="G679">
            <v>0</v>
          </cell>
          <cell r="H679">
            <v>292979.93</v>
          </cell>
          <cell r="I679">
            <v>0</v>
          </cell>
          <cell r="J679">
            <v>-19850.62</v>
          </cell>
          <cell r="K679">
            <v>0</v>
          </cell>
          <cell r="L679">
            <v>273129.31</v>
          </cell>
          <cell r="M679">
            <v>0</v>
          </cell>
          <cell r="N679">
            <v>-17779.900000000001</v>
          </cell>
          <cell r="O679">
            <v>0</v>
          </cell>
          <cell r="P679">
            <v>255349.41</v>
          </cell>
          <cell r="Q679">
            <v>0</v>
          </cell>
          <cell r="R679">
            <v>137848</v>
          </cell>
          <cell r="S679">
            <v>0</v>
          </cell>
          <cell r="T679">
            <v>5.0511041420662437</v>
          </cell>
          <cell r="U679">
            <v>0</v>
          </cell>
          <cell r="V679">
            <v>14297</v>
          </cell>
          <cell r="W679">
            <v>0</v>
          </cell>
          <cell r="X679">
            <v>-19850.62</v>
          </cell>
          <cell r="Y679">
            <v>0</v>
          </cell>
          <cell r="Z679">
            <v>15</v>
          </cell>
          <cell r="AA679">
            <v>0</v>
          </cell>
          <cell r="AB679">
            <v>2977.5929999999998</v>
          </cell>
          <cell r="AC679">
            <v>0</v>
          </cell>
          <cell r="AD679">
            <v>135271.973</v>
          </cell>
          <cell r="AE679">
            <v>0</v>
          </cell>
          <cell r="AF679">
            <v>5.0511041420662437</v>
          </cell>
          <cell r="AG679">
            <v>0</v>
          </cell>
          <cell r="AH679">
            <v>13347</v>
          </cell>
          <cell r="AI679">
            <v>0</v>
          </cell>
          <cell r="AJ679">
            <v>-17779.900000000001</v>
          </cell>
          <cell r="AK679">
            <v>0</v>
          </cell>
          <cell r="AL679">
            <v>15</v>
          </cell>
          <cell r="AM679">
            <v>0</v>
          </cell>
          <cell r="AN679">
            <v>2666.9850000000001</v>
          </cell>
          <cell r="AO679">
            <v>0</v>
          </cell>
          <cell r="AP679">
            <v>133506.05799999999</v>
          </cell>
        </row>
        <row r="680">
          <cell r="A680" t="str">
            <v>39209AZCOMT</v>
          </cell>
          <cell r="B680" t="str">
            <v>AZCOMT</v>
          </cell>
          <cell r="C680" t="str">
            <v>AZCOMT</v>
          </cell>
          <cell r="D680">
            <v>392.09</v>
          </cell>
          <cell r="E680">
            <v>392.09</v>
          </cell>
          <cell r="F680" t="str">
            <v>Transportation Equipment - Trailers</v>
          </cell>
          <cell r="G680">
            <v>0</v>
          </cell>
          <cell r="H680">
            <v>8560.4599999999991</v>
          </cell>
          <cell r="I680">
            <v>0</v>
          </cell>
          <cell r="J680">
            <v>-349.35999999999996</v>
          </cell>
          <cell r="K680">
            <v>0</v>
          </cell>
          <cell r="L680">
            <v>8211.0999999999985</v>
          </cell>
          <cell r="M680">
            <v>0</v>
          </cell>
          <cell r="N680">
            <v>-366.84</v>
          </cell>
          <cell r="O680">
            <v>0</v>
          </cell>
          <cell r="P680">
            <v>7844.2599999999984</v>
          </cell>
          <cell r="Q680">
            <v>0</v>
          </cell>
          <cell r="R680">
            <v>5530</v>
          </cell>
          <cell r="S680">
            <v>0</v>
          </cell>
          <cell r="T680">
            <v>2.4524502195796849</v>
          </cell>
          <cell r="U680">
            <v>0</v>
          </cell>
          <cell r="V680">
            <v>206</v>
          </cell>
          <cell r="W680">
            <v>0</v>
          </cell>
          <cell r="X680">
            <v>-349.35999999999996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5386.64</v>
          </cell>
          <cell r="AE680">
            <v>0</v>
          </cell>
          <cell r="AF680">
            <v>2.4524502195796849</v>
          </cell>
          <cell r="AG680">
            <v>0</v>
          </cell>
          <cell r="AH680">
            <v>197</v>
          </cell>
          <cell r="AI680">
            <v>0</v>
          </cell>
          <cell r="AJ680">
            <v>-366.84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  <cell r="AO680">
            <v>0</v>
          </cell>
          <cell r="AP680">
            <v>5216.8</v>
          </cell>
        </row>
        <row r="681">
          <cell r="A681" t="str">
            <v>39607AZCOMT</v>
          </cell>
          <cell r="B681" t="str">
            <v>AZCOMT</v>
          </cell>
          <cell r="C681" t="str">
            <v>AZCOMT</v>
          </cell>
          <cell r="D681">
            <v>396.07</v>
          </cell>
          <cell r="E681">
            <v>396.07</v>
          </cell>
          <cell r="F681" t="str">
            <v>Heavy Power Operated Equipment</v>
          </cell>
          <cell r="G681">
            <v>0</v>
          </cell>
          <cell r="H681">
            <v>2448697.64</v>
          </cell>
          <cell r="I681">
            <v>0</v>
          </cell>
          <cell r="J681">
            <v>-99147.129999999961</v>
          </cell>
          <cell r="K681">
            <v>0</v>
          </cell>
          <cell r="L681">
            <v>2349550.5100000002</v>
          </cell>
          <cell r="M681">
            <v>0</v>
          </cell>
          <cell r="N681">
            <v>-99488.769999999975</v>
          </cell>
          <cell r="O681">
            <v>0</v>
          </cell>
          <cell r="P681">
            <v>2250061.7400000002</v>
          </cell>
          <cell r="Q681">
            <v>0</v>
          </cell>
          <cell r="R681">
            <v>1492183</v>
          </cell>
          <cell r="S681">
            <v>0</v>
          </cell>
          <cell r="T681">
            <v>5.3912563839152963</v>
          </cell>
          <cell r="U681">
            <v>0</v>
          </cell>
          <cell r="V681">
            <v>129343</v>
          </cell>
          <cell r="W681">
            <v>0</v>
          </cell>
          <cell r="X681">
            <v>-99147.129999999961</v>
          </cell>
          <cell r="Y681">
            <v>0</v>
          </cell>
          <cell r="Z681">
            <v>-5</v>
          </cell>
          <cell r="AA681">
            <v>0</v>
          </cell>
          <cell r="AB681">
            <v>-4957.3564999999981</v>
          </cell>
          <cell r="AC681">
            <v>0</v>
          </cell>
          <cell r="AD681">
            <v>1517421.5135000001</v>
          </cell>
          <cell r="AE681">
            <v>0</v>
          </cell>
          <cell r="AF681">
            <v>5.3912563839152963</v>
          </cell>
          <cell r="AG681">
            <v>0</v>
          </cell>
          <cell r="AH681">
            <v>123988</v>
          </cell>
          <cell r="AI681">
            <v>0</v>
          </cell>
          <cell r="AJ681">
            <v>-99488.769999999975</v>
          </cell>
          <cell r="AK681">
            <v>0</v>
          </cell>
          <cell r="AL681">
            <v>-5</v>
          </cell>
          <cell r="AM681">
            <v>0</v>
          </cell>
          <cell r="AN681">
            <v>-4974.4384999999984</v>
          </cell>
          <cell r="AO681">
            <v>0</v>
          </cell>
          <cell r="AP681">
            <v>1536946.3050000002</v>
          </cell>
        </row>
        <row r="682">
          <cell r="A682">
            <v>0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 t="str">
            <v>TOTAL AZ, CO, MT, ETC. - GENERAL</v>
          </cell>
          <cell r="G682">
            <v>0</v>
          </cell>
          <cell r="H682">
            <v>3715887.71</v>
          </cell>
          <cell r="I682">
            <v>0</v>
          </cell>
          <cell r="J682">
            <v>-201629.77999999994</v>
          </cell>
          <cell r="K682">
            <v>0</v>
          </cell>
          <cell r="L682">
            <v>3514257.9300000006</v>
          </cell>
          <cell r="M682">
            <v>0</v>
          </cell>
          <cell r="N682">
            <v>-167725.51</v>
          </cell>
          <cell r="O682">
            <v>0</v>
          </cell>
          <cell r="P682">
            <v>3346532.42</v>
          </cell>
          <cell r="Q682">
            <v>0</v>
          </cell>
          <cell r="R682">
            <v>2084001</v>
          </cell>
          <cell r="S682">
            <v>0</v>
          </cell>
          <cell r="T682">
            <v>0</v>
          </cell>
          <cell r="U682">
            <v>0</v>
          </cell>
          <cell r="V682">
            <v>193697</v>
          </cell>
          <cell r="W682">
            <v>0</v>
          </cell>
          <cell r="X682">
            <v>-201629.77999999994</v>
          </cell>
          <cell r="Y682">
            <v>0</v>
          </cell>
          <cell r="Z682">
            <v>0</v>
          </cell>
          <cell r="AA682">
            <v>0</v>
          </cell>
          <cell r="AB682">
            <v>-1979.7634999999982</v>
          </cell>
          <cell r="AC682">
            <v>0</v>
          </cell>
          <cell r="AD682">
            <v>2074088.4565000003</v>
          </cell>
          <cell r="AE682">
            <v>0</v>
          </cell>
          <cell r="AF682">
            <v>0</v>
          </cell>
          <cell r="AG682">
            <v>0</v>
          </cell>
          <cell r="AH682">
            <v>182599</v>
          </cell>
          <cell r="AI682">
            <v>0</v>
          </cell>
          <cell r="AJ682">
            <v>-167725.51</v>
          </cell>
          <cell r="AK682">
            <v>0</v>
          </cell>
          <cell r="AL682">
            <v>0</v>
          </cell>
          <cell r="AM682">
            <v>0</v>
          </cell>
          <cell r="AN682">
            <v>-2307.4534999999983</v>
          </cell>
          <cell r="AO682">
            <v>0</v>
          </cell>
          <cell r="AP682">
            <v>2086654.4930000002</v>
          </cell>
        </row>
        <row r="683">
          <cell r="A683">
            <v>0</v>
          </cell>
          <cell r="B683">
            <v>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</row>
        <row r="684">
          <cell r="A684">
            <v>0</v>
          </cell>
          <cell r="B684">
            <v>0</v>
          </cell>
          <cell r="C684">
            <v>0</v>
          </cell>
          <cell r="D684">
            <v>0</v>
          </cell>
          <cell r="E684">
            <v>0</v>
          </cell>
          <cell r="F684" t="str">
            <v>WASHINGTON - GENERAL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</row>
        <row r="685">
          <cell r="A685" t="str">
            <v>39000Washington</v>
          </cell>
          <cell r="B685" t="str">
            <v>Washington</v>
          </cell>
          <cell r="C685" t="str">
            <v>Washington</v>
          </cell>
          <cell r="D685">
            <v>390</v>
          </cell>
          <cell r="E685">
            <v>390</v>
          </cell>
          <cell r="F685" t="str">
            <v>Structures and Improvements</v>
          </cell>
          <cell r="G685">
            <v>0</v>
          </cell>
          <cell r="H685">
            <v>11089628.369999999</v>
          </cell>
          <cell r="I685">
            <v>0</v>
          </cell>
          <cell r="J685">
            <v>-56881.239999999991</v>
          </cell>
          <cell r="K685">
            <v>0</v>
          </cell>
          <cell r="L685">
            <v>11032747.129999999</v>
          </cell>
          <cell r="M685">
            <v>0</v>
          </cell>
          <cell r="N685">
            <v>-63129.399999999987</v>
          </cell>
          <cell r="O685">
            <v>0</v>
          </cell>
          <cell r="P685">
            <v>10969617.729999999</v>
          </cell>
          <cell r="Q685">
            <v>0</v>
          </cell>
          <cell r="R685">
            <v>4877421</v>
          </cell>
          <cell r="S685">
            <v>0</v>
          </cell>
          <cell r="T685">
            <v>2.2128641370603295</v>
          </cell>
          <cell r="U685">
            <v>0</v>
          </cell>
          <cell r="V685">
            <v>244769</v>
          </cell>
          <cell r="W685">
            <v>0</v>
          </cell>
          <cell r="X685">
            <v>-56881.239999999991</v>
          </cell>
          <cell r="Y685">
            <v>0</v>
          </cell>
          <cell r="Z685">
            <v>-10</v>
          </cell>
          <cell r="AA685">
            <v>0</v>
          </cell>
          <cell r="AB685">
            <v>-5688.1239999999989</v>
          </cell>
          <cell r="AC685">
            <v>0</v>
          </cell>
          <cell r="AD685">
            <v>5059620.6359999999</v>
          </cell>
          <cell r="AE685">
            <v>0</v>
          </cell>
          <cell r="AF685">
            <v>2.2128641370603295</v>
          </cell>
          <cell r="AG685">
            <v>0</v>
          </cell>
          <cell r="AH685">
            <v>243441</v>
          </cell>
          <cell r="AI685">
            <v>0</v>
          </cell>
          <cell r="AJ685">
            <v>-63129.399999999987</v>
          </cell>
          <cell r="AK685">
            <v>0</v>
          </cell>
          <cell r="AL685">
            <v>-10</v>
          </cell>
          <cell r="AM685">
            <v>0</v>
          </cell>
          <cell r="AN685">
            <v>-6312.9399999999987</v>
          </cell>
          <cell r="AO685">
            <v>0</v>
          </cell>
          <cell r="AP685">
            <v>5233619.2959999992</v>
          </cell>
        </row>
        <row r="686">
          <cell r="A686" t="str">
            <v>39201Washington</v>
          </cell>
          <cell r="B686" t="str">
            <v>Washington</v>
          </cell>
          <cell r="C686" t="str">
            <v>Washington</v>
          </cell>
          <cell r="D686">
            <v>392.01</v>
          </cell>
          <cell r="E686">
            <v>392.01</v>
          </cell>
          <cell r="F686" t="str">
            <v>Transportation Equipment - Light Trucks and Vans</v>
          </cell>
          <cell r="G686">
            <v>0</v>
          </cell>
          <cell r="H686">
            <v>2377341.77</v>
          </cell>
          <cell r="I686">
            <v>0</v>
          </cell>
          <cell r="J686">
            <v>-155204.28</v>
          </cell>
          <cell r="K686">
            <v>0</v>
          </cell>
          <cell r="L686">
            <v>2222137.4900000002</v>
          </cell>
          <cell r="M686">
            <v>0</v>
          </cell>
          <cell r="N686">
            <v>-162485.31</v>
          </cell>
          <cell r="O686">
            <v>0</v>
          </cell>
          <cell r="P686">
            <v>2059652.1800000002</v>
          </cell>
          <cell r="Q686">
            <v>0</v>
          </cell>
          <cell r="R686">
            <v>979759</v>
          </cell>
          <cell r="S686">
            <v>0</v>
          </cell>
          <cell r="T686">
            <v>7.6251295584541134</v>
          </cell>
          <cell r="U686">
            <v>0</v>
          </cell>
          <cell r="V686">
            <v>175358</v>
          </cell>
          <cell r="W686">
            <v>0</v>
          </cell>
          <cell r="X686">
            <v>-155204.28</v>
          </cell>
          <cell r="Y686">
            <v>0</v>
          </cell>
          <cell r="Z686">
            <v>10</v>
          </cell>
          <cell r="AA686">
            <v>0</v>
          </cell>
          <cell r="AB686">
            <v>15520.428</v>
          </cell>
          <cell r="AC686">
            <v>0</v>
          </cell>
          <cell r="AD686">
            <v>1015433.1479999999</v>
          </cell>
          <cell r="AE686">
            <v>0</v>
          </cell>
          <cell r="AF686">
            <v>7.6251295584541134</v>
          </cell>
          <cell r="AG686">
            <v>0</v>
          </cell>
          <cell r="AH686">
            <v>163246</v>
          </cell>
          <cell r="AI686">
            <v>0</v>
          </cell>
          <cell r="AJ686">
            <v>-162485.31</v>
          </cell>
          <cell r="AK686">
            <v>0</v>
          </cell>
          <cell r="AL686">
            <v>10</v>
          </cell>
          <cell r="AM686">
            <v>0</v>
          </cell>
          <cell r="AN686">
            <v>16248.531000000001</v>
          </cell>
          <cell r="AO686">
            <v>0</v>
          </cell>
          <cell r="AP686">
            <v>1032442.3689999999</v>
          </cell>
        </row>
        <row r="687">
          <cell r="A687" t="str">
            <v>39205Washington</v>
          </cell>
          <cell r="B687" t="str">
            <v>Washington</v>
          </cell>
          <cell r="C687" t="str">
            <v>Washington</v>
          </cell>
          <cell r="D687">
            <v>392.05</v>
          </cell>
          <cell r="E687">
            <v>392.05</v>
          </cell>
          <cell r="F687" t="str">
            <v>Transportation Equipment - Medium Trucks</v>
          </cell>
          <cell r="G687">
            <v>0</v>
          </cell>
          <cell r="H687">
            <v>4398208.25</v>
          </cell>
          <cell r="I687">
            <v>0</v>
          </cell>
          <cell r="J687">
            <v>-158166.91</v>
          </cell>
          <cell r="K687">
            <v>0</v>
          </cell>
          <cell r="L687">
            <v>4240041.34</v>
          </cell>
          <cell r="M687">
            <v>0</v>
          </cell>
          <cell r="N687">
            <v>-172419.49000000002</v>
          </cell>
          <cell r="O687">
            <v>0</v>
          </cell>
          <cell r="P687">
            <v>4067621.8499999996</v>
          </cell>
          <cell r="Q687">
            <v>0</v>
          </cell>
          <cell r="R687">
            <v>1544889</v>
          </cell>
          <cell r="S687">
            <v>0</v>
          </cell>
          <cell r="T687">
            <v>5.0511041420662437</v>
          </cell>
          <cell r="U687">
            <v>0</v>
          </cell>
          <cell r="V687">
            <v>218163</v>
          </cell>
          <cell r="W687">
            <v>0</v>
          </cell>
          <cell r="X687">
            <v>-158166.91</v>
          </cell>
          <cell r="Y687">
            <v>0</v>
          </cell>
          <cell r="Z687">
            <v>10</v>
          </cell>
          <cell r="AA687">
            <v>0</v>
          </cell>
          <cell r="AB687">
            <v>15816.691000000001</v>
          </cell>
          <cell r="AC687">
            <v>0</v>
          </cell>
          <cell r="AD687">
            <v>1620701.7810000002</v>
          </cell>
          <cell r="AE687">
            <v>0</v>
          </cell>
          <cell r="AF687">
            <v>5.0511041420662437</v>
          </cell>
          <cell r="AG687">
            <v>0</v>
          </cell>
          <cell r="AH687">
            <v>209814</v>
          </cell>
          <cell r="AI687">
            <v>0</v>
          </cell>
          <cell r="AJ687">
            <v>-172419.49000000002</v>
          </cell>
          <cell r="AK687">
            <v>0</v>
          </cell>
          <cell r="AL687">
            <v>10</v>
          </cell>
          <cell r="AM687">
            <v>0</v>
          </cell>
          <cell r="AN687">
            <v>17241.949000000001</v>
          </cell>
          <cell r="AO687">
            <v>0</v>
          </cell>
          <cell r="AP687">
            <v>1675338.2400000002</v>
          </cell>
        </row>
        <row r="688">
          <cell r="A688" t="str">
            <v>39209Washington</v>
          </cell>
          <cell r="B688" t="str">
            <v>Washington</v>
          </cell>
          <cell r="C688" t="str">
            <v>Washington</v>
          </cell>
          <cell r="D688">
            <v>392.09</v>
          </cell>
          <cell r="E688">
            <v>392.09</v>
          </cell>
          <cell r="F688" t="str">
            <v>Transportation Equipment - Trailers</v>
          </cell>
          <cell r="G688">
            <v>0</v>
          </cell>
          <cell r="H688">
            <v>793736.04</v>
          </cell>
          <cell r="I688">
            <v>0</v>
          </cell>
          <cell r="J688">
            <v>-11985.199999999999</v>
          </cell>
          <cell r="K688">
            <v>0</v>
          </cell>
          <cell r="L688">
            <v>781750.84000000008</v>
          </cell>
          <cell r="M688">
            <v>0</v>
          </cell>
          <cell r="N688">
            <v>-12531.179999999997</v>
          </cell>
          <cell r="O688">
            <v>0</v>
          </cell>
          <cell r="P688">
            <v>769219.66</v>
          </cell>
          <cell r="Q688">
            <v>0</v>
          </cell>
          <cell r="R688">
            <v>194486</v>
          </cell>
          <cell r="S688">
            <v>0</v>
          </cell>
          <cell r="T688">
            <v>2.4524502195796849</v>
          </cell>
          <cell r="U688">
            <v>0</v>
          </cell>
          <cell r="V688">
            <v>19319</v>
          </cell>
          <cell r="W688">
            <v>0</v>
          </cell>
          <cell r="X688">
            <v>-11985.199999999999</v>
          </cell>
          <cell r="Y688">
            <v>0</v>
          </cell>
          <cell r="Z688">
            <v>15</v>
          </cell>
          <cell r="AA688">
            <v>0</v>
          </cell>
          <cell r="AB688">
            <v>1797.7799999999997</v>
          </cell>
          <cell r="AC688">
            <v>0</v>
          </cell>
          <cell r="AD688">
            <v>203617.58</v>
          </cell>
          <cell r="AE688">
            <v>0</v>
          </cell>
          <cell r="AF688">
            <v>2.4524502195796849</v>
          </cell>
          <cell r="AG688">
            <v>0</v>
          </cell>
          <cell r="AH688">
            <v>19018</v>
          </cell>
          <cell r="AI688">
            <v>0</v>
          </cell>
          <cell r="AJ688">
            <v>-12531.179999999997</v>
          </cell>
          <cell r="AK688">
            <v>0</v>
          </cell>
          <cell r="AL688">
            <v>15</v>
          </cell>
          <cell r="AM688">
            <v>0</v>
          </cell>
          <cell r="AN688">
            <v>1879.6769999999995</v>
          </cell>
          <cell r="AO688">
            <v>0</v>
          </cell>
          <cell r="AP688">
            <v>211984.07699999999</v>
          </cell>
        </row>
        <row r="689">
          <cell r="A689" t="str">
            <v>39603Washington</v>
          </cell>
          <cell r="B689" t="str">
            <v>Washington</v>
          </cell>
          <cell r="C689" t="str">
            <v>Washington</v>
          </cell>
          <cell r="D689">
            <v>396.03</v>
          </cell>
          <cell r="E689">
            <v>396.03</v>
          </cell>
          <cell r="F689" t="str">
            <v>Light Power Operated Equipment</v>
          </cell>
          <cell r="G689">
            <v>0</v>
          </cell>
          <cell r="H689">
            <v>1921979.46</v>
          </cell>
          <cell r="I689">
            <v>0</v>
          </cell>
          <cell r="J689">
            <v>-278363.49</v>
          </cell>
          <cell r="K689">
            <v>0</v>
          </cell>
          <cell r="L689">
            <v>1643615.97</v>
          </cell>
          <cell r="M689">
            <v>0</v>
          </cell>
          <cell r="N689">
            <v>-214536.59</v>
          </cell>
          <cell r="O689">
            <v>0</v>
          </cell>
          <cell r="P689">
            <v>1429079.38</v>
          </cell>
          <cell r="Q689">
            <v>0</v>
          </cell>
          <cell r="R689">
            <v>815530</v>
          </cell>
          <cell r="S689">
            <v>0</v>
          </cell>
          <cell r="T689">
            <v>9.7067622610240765</v>
          </cell>
          <cell r="U689">
            <v>0</v>
          </cell>
          <cell r="V689">
            <v>173052</v>
          </cell>
          <cell r="W689">
            <v>0</v>
          </cell>
          <cell r="X689">
            <v>-278363.49</v>
          </cell>
          <cell r="Y689">
            <v>0</v>
          </cell>
          <cell r="Z689">
            <v>10</v>
          </cell>
          <cell r="AA689">
            <v>0</v>
          </cell>
          <cell r="AB689">
            <v>27836.348999999998</v>
          </cell>
          <cell r="AC689">
            <v>0</v>
          </cell>
          <cell r="AD689">
            <v>738054.85900000005</v>
          </cell>
          <cell r="AE689">
            <v>0</v>
          </cell>
          <cell r="AF689">
            <v>9.7067622610240765</v>
          </cell>
          <cell r="AG689">
            <v>0</v>
          </cell>
          <cell r="AH689">
            <v>149130</v>
          </cell>
          <cell r="AI689">
            <v>0</v>
          </cell>
          <cell r="AJ689">
            <v>-214536.59</v>
          </cell>
          <cell r="AK689">
            <v>0</v>
          </cell>
          <cell r="AL689">
            <v>10</v>
          </cell>
          <cell r="AM689">
            <v>0</v>
          </cell>
          <cell r="AN689">
            <v>21453.659</v>
          </cell>
          <cell r="AO689">
            <v>0</v>
          </cell>
          <cell r="AP689">
            <v>694101.92800000007</v>
          </cell>
        </row>
        <row r="690">
          <cell r="A690" t="str">
            <v>39607Washington</v>
          </cell>
          <cell r="B690" t="str">
            <v>Washington</v>
          </cell>
          <cell r="C690" t="str">
            <v>Washington</v>
          </cell>
          <cell r="D690">
            <v>396.07</v>
          </cell>
          <cell r="E690">
            <v>396.07</v>
          </cell>
          <cell r="F690" t="str">
            <v>Heavy Power Operated Equipment</v>
          </cell>
          <cell r="G690">
            <v>0</v>
          </cell>
          <cell r="H690">
            <v>6701182.7199999997</v>
          </cell>
          <cell r="I690">
            <v>0</v>
          </cell>
          <cell r="J690">
            <v>-452333.99000000005</v>
          </cell>
          <cell r="K690">
            <v>0</v>
          </cell>
          <cell r="L690">
            <v>6248848.7299999995</v>
          </cell>
          <cell r="M690">
            <v>0</v>
          </cell>
          <cell r="N690">
            <v>-458893.79999999993</v>
          </cell>
          <cell r="O690">
            <v>0</v>
          </cell>
          <cell r="P690">
            <v>5789954.9299999997</v>
          </cell>
          <cell r="Q690">
            <v>0</v>
          </cell>
          <cell r="R690">
            <v>2315048</v>
          </cell>
          <cell r="S690">
            <v>0</v>
          </cell>
          <cell r="T690">
            <v>5.3912563839152963</v>
          </cell>
          <cell r="U690">
            <v>0</v>
          </cell>
          <cell r="V690">
            <v>349085</v>
          </cell>
          <cell r="W690">
            <v>0</v>
          </cell>
          <cell r="X690">
            <v>-452333.99000000005</v>
          </cell>
          <cell r="Y690">
            <v>0</v>
          </cell>
          <cell r="Z690">
            <v>15</v>
          </cell>
          <cell r="AA690">
            <v>0</v>
          </cell>
          <cell r="AB690">
            <v>67850.098500000007</v>
          </cell>
          <cell r="AC690">
            <v>0</v>
          </cell>
          <cell r="AD690">
            <v>2279649.1084999996</v>
          </cell>
          <cell r="AE690">
            <v>0</v>
          </cell>
          <cell r="AF690">
            <v>5.3912563839152963</v>
          </cell>
          <cell r="AG690">
            <v>0</v>
          </cell>
          <cell r="AH690">
            <v>324521</v>
          </cell>
          <cell r="AI690">
            <v>0</v>
          </cell>
          <cell r="AJ690">
            <v>-458893.79999999993</v>
          </cell>
          <cell r="AK690">
            <v>0</v>
          </cell>
          <cell r="AL690">
            <v>15</v>
          </cell>
          <cell r="AM690">
            <v>0</v>
          </cell>
          <cell r="AN690">
            <v>68834.069999999992</v>
          </cell>
          <cell r="AO690">
            <v>0</v>
          </cell>
          <cell r="AP690">
            <v>2214110.3784999996</v>
          </cell>
        </row>
        <row r="691">
          <cell r="A691">
            <v>0</v>
          </cell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 t="str">
            <v>TOTAL WASHINGTON - GENERAL</v>
          </cell>
          <cell r="G691">
            <v>0</v>
          </cell>
          <cell r="H691">
            <v>27282076.609999999</v>
          </cell>
          <cell r="I691">
            <v>0</v>
          </cell>
          <cell r="J691">
            <v>-1112935.1100000001</v>
          </cell>
          <cell r="K691">
            <v>0</v>
          </cell>
          <cell r="L691">
            <v>26169141.5</v>
          </cell>
          <cell r="M691">
            <v>0</v>
          </cell>
          <cell r="N691">
            <v>-1083995.77</v>
          </cell>
          <cell r="O691">
            <v>0</v>
          </cell>
          <cell r="P691">
            <v>25085145.729999997</v>
          </cell>
          <cell r="Q691">
            <v>0</v>
          </cell>
          <cell r="R691">
            <v>10727133</v>
          </cell>
          <cell r="S691">
            <v>0</v>
          </cell>
          <cell r="T691">
            <v>0</v>
          </cell>
          <cell r="U691">
            <v>0</v>
          </cell>
          <cell r="V691">
            <v>1179746</v>
          </cell>
          <cell r="W691">
            <v>0</v>
          </cell>
          <cell r="X691">
            <v>-1112935.1100000001</v>
          </cell>
          <cell r="Y691">
            <v>0</v>
          </cell>
          <cell r="Z691">
            <v>0</v>
          </cell>
          <cell r="AA691">
            <v>0</v>
          </cell>
          <cell r="AB691">
            <v>123133.2225</v>
          </cell>
          <cell r="AC691">
            <v>0</v>
          </cell>
          <cell r="AD691">
            <v>10917077.112500001</v>
          </cell>
          <cell r="AE691">
            <v>0</v>
          </cell>
          <cell r="AF691">
            <v>0</v>
          </cell>
          <cell r="AG691">
            <v>0</v>
          </cell>
          <cell r="AH691">
            <v>1109170</v>
          </cell>
          <cell r="AI691">
            <v>0</v>
          </cell>
          <cell r="AJ691">
            <v>-1083995.77</v>
          </cell>
          <cell r="AK691">
            <v>0</v>
          </cell>
          <cell r="AL691">
            <v>0</v>
          </cell>
          <cell r="AM691">
            <v>0</v>
          </cell>
          <cell r="AN691">
            <v>119344.946</v>
          </cell>
          <cell r="AO691">
            <v>0</v>
          </cell>
          <cell r="AP691">
            <v>11061596.288499998</v>
          </cell>
        </row>
        <row r="692">
          <cell r="A692">
            <v>0</v>
          </cell>
          <cell r="B692">
            <v>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</row>
        <row r="693">
          <cell r="A693">
            <v>0</v>
          </cell>
          <cell r="B693">
            <v>0</v>
          </cell>
          <cell r="C693">
            <v>0</v>
          </cell>
          <cell r="D693">
            <v>0</v>
          </cell>
          <cell r="E693">
            <v>0</v>
          </cell>
          <cell r="F693" t="str">
            <v>IDAHO - GENERAL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  <cell r="AO693">
            <v>0</v>
          </cell>
          <cell r="AP693">
            <v>0</v>
          </cell>
        </row>
        <row r="694">
          <cell r="A694" t="str">
            <v>38920Idaho</v>
          </cell>
          <cell r="B694" t="str">
            <v>Idaho</v>
          </cell>
          <cell r="C694" t="str">
            <v>Idaho</v>
          </cell>
          <cell r="D694">
            <v>389.2</v>
          </cell>
          <cell r="E694">
            <v>389.2</v>
          </cell>
          <cell r="F694" t="str">
            <v>Land Rights</v>
          </cell>
          <cell r="G694">
            <v>0</v>
          </cell>
          <cell r="H694">
            <v>4867.6400000000003</v>
          </cell>
          <cell r="I694">
            <v>0</v>
          </cell>
          <cell r="J694">
            <v>-65.39</v>
          </cell>
          <cell r="K694">
            <v>0</v>
          </cell>
          <cell r="L694">
            <v>4802.25</v>
          </cell>
          <cell r="M694">
            <v>0</v>
          </cell>
          <cell r="N694">
            <v>-69.28</v>
          </cell>
          <cell r="O694">
            <v>0</v>
          </cell>
          <cell r="P694">
            <v>4732.97</v>
          </cell>
          <cell r="Q694">
            <v>0</v>
          </cell>
          <cell r="R694">
            <v>2769</v>
          </cell>
          <cell r="S694">
            <v>0</v>
          </cell>
          <cell r="T694">
            <v>2.0102909319401174</v>
          </cell>
          <cell r="U694">
            <v>0</v>
          </cell>
          <cell r="V694">
            <v>97</v>
          </cell>
          <cell r="W694">
            <v>0</v>
          </cell>
          <cell r="X694">
            <v>-65.39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2800.61</v>
          </cell>
          <cell r="AE694">
            <v>0</v>
          </cell>
          <cell r="AF694">
            <v>2.0102909319401174</v>
          </cell>
          <cell r="AG694">
            <v>0</v>
          </cell>
          <cell r="AH694">
            <v>96</v>
          </cell>
          <cell r="AI694">
            <v>0</v>
          </cell>
          <cell r="AJ694">
            <v>-69.28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2827.33</v>
          </cell>
        </row>
        <row r="695">
          <cell r="A695" t="str">
            <v>39000Idaho</v>
          </cell>
          <cell r="B695" t="str">
            <v>Idaho</v>
          </cell>
          <cell r="C695" t="str">
            <v>Idaho</v>
          </cell>
          <cell r="D695">
            <v>390</v>
          </cell>
          <cell r="E695">
            <v>390</v>
          </cell>
          <cell r="F695" t="str">
            <v>Structures and Improvements</v>
          </cell>
          <cell r="G695">
            <v>0</v>
          </cell>
          <cell r="H695">
            <v>12179348.140000001</v>
          </cell>
          <cell r="I695">
            <v>0</v>
          </cell>
          <cell r="J695">
            <v>-58870.530000000006</v>
          </cell>
          <cell r="K695">
            <v>0</v>
          </cell>
          <cell r="L695">
            <v>12120477.610000001</v>
          </cell>
          <cell r="M695">
            <v>0</v>
          </cell>
          <cell r="N695">
            <v>-62892.55000000001</v>
          </cell>
          <cell r="O695">
            <v>0</v>
          </cell>
          <cell r="P695">
            <v>12057585.060000001</v>
          </cell>
          <cell r="Q695">
            <v>0</v>
          </cell>
          <cell r="R695">
            <v>4453282</v>
          </cell>
          <cell r="S695">
            <v>0</v>
          </cell>
          <cell r="T695">
            <v>2.2128641370603295</v>
          </cell>
          <cell r="U695">
            <v>0</v>
          </cell>
          <cell r="V695">
            <v>268861</v>
          </cell>
          <cell r="W695">
            <v>0</v>
          </cell>
          <cell r="X695">
            <v>-58870.530000000006</v>
          </cell>
          <cell r="Y695">
            <v>0</v>
          </cell>
          <cell r="Z695">
            <v>-5</v>
          </cell>
          <cell r="AA695">
            <v>0</v>
          </cell>
          <cell r="AB695">
            <v>-2943.5265000000004</v>
          </cell>
          <cell r="AC695">
            <v>0</v>
          </cell>
          <cell r="AD695">
            <v>4660328.9435000001</v>
          </cell>
          <cell r="AE695">
            <v>0</v>
          </cell>
          <cell r="AF695">
            <v>2.2128641370603295</v>
          </cell>
          <cell r="AG695">
            <v>0</v>
          </cell>
          <cell r="AH695">
            <v>267514</v>
          </cell>
          <cell r="AI695">
            <v>0</v>
          </cell>
          <cell r="AJ695">
            <v>-62892.55000000001</v>
          </cell>
          <cell r="AK695">
            <v>0</v>
          </cell>
          <cell r="AL695">
            <v>-5</v>
          </cell>
          <cell r="AM695">
            <v>0</v>
          </cell>
          <cell r="AN695">
            <v>-3144.6275000000005</v>
          </cell>
          <cell r="AO695">
            <v>0</v>
          </cell>
          <cell r="AP695">
            <v>4861805.7659999998</v>
          </cell>
        </row>
        <row r="696">
          <cell r="A696" t="str">
            <v>39201Idaho</v>
          </cell>
          <cell r="B696" t="str">
            <v>Idaho</v>
          </cell>
          <cell r="C696" t="str">
            <v>Idaho</v>
          </cell>
          <cell r="D696">
            <v>392.01</v>
          </cell>
          <cell r="E696">
            <v>392.01</v>
          </cell>
          <cell r="F696" t="str">
            <v>Transportation Equipment - Light Trucks and Vans</v>
          </cell>
          <cell r="G696">
            <v>0</v>
          </cell>
          <cell r="H696">
            <v>2498605.52</v>
          </cell>
          <cell r="I696">
            <v>0</v>
          </cell>
          <cell r="J696">
            <v>-246840.4</v>
          </cell>
          <cell r="K696">
            <v>0</v>
          </cell>
          <cell r="L696">
            <v>2251765.12</v>
          </cell>
          <cell r="M696">
            <v>0</v>
          </cell>
          <cell r="N696">
            <v>-244251.38999999998</v>
          </cell>
          <cell r="O696">
            <v>0</v>
          </cell>
          <cell r="P696">
            <v>2007513.7300000002</v>
          </cell>
          <cell r="Q696">
            <v>0</v>
          </cell>
          <cell r="R696">
            <v>1149671</v>
          </cell>
          <cell r="S696">
            <v>0</v>
          </cell>
          <cell r="T696">
            <v>7.6251295584541134</v>
          </cell>
          <cell r="U696">
            <v>0</v>
          </cell>
          <cell r="V696">
            <v>181111</v>
          </cell>
          <cell r="W696">
            <v>0</v>
          </cell>
          <cell r="X696">
            <v>-246840.4</v>
          </cell>
          <cell r="Y696">
            <v>0</v>
          </cell>
          <cell r="Z696">
            <v>10</v>
          </cell>
          <cell r="AA696">
            <v>0</v>
          </cell>
          <cell r="AB696">
            <v>24684.04</v>
          </cell>
          <cell r="AC696">
            <v>0</v>
          </cell>
          <cell r="AD696">
            <v>1108625.6400000001</v>
          </cell>
          <cell r="AE696">
            <v>0</v>
          </cell>
          <cell r="AF696">
            <v>7.6251295584541134</v>
          </cell>
          <cell r="AG696">
            <v>0</v>
          </cell>
          <cell r="AH696">
            <v>162388</v>
          </cell>
          <cell r="AI696">
            <v>0</v>
          </cell>
          <cell r="AJ696">
            <v>-244251.38999999998</v>
          </cell>
          <cell r="AK696">
            <v>0</v>
          </cell>
          <cell r="AL696">
            <v>10</v>
          </cell>
          <cell r="AM696">
            <v>0</v>
          </cell>
          <cell r="AN696">
            <v>24425.138999999999</v>
          </cell>
          <cell r="AO696">
            <v>0</v>
          </cell>
          <cell r="AP696">
            <v>1051187.3890000002</v>
          </cell>
        </row>
        <row r="697">
          <cell r="A697" t="str">
            <v>39205Idaho</v>
          </cell>
          <cell r="B697" t="str">
            <v>Idaho</v>
          </cell>
          <cell r="C697" t="str">
            <v>Idaho</v>
          </cell>
          <cell r="D697">
            <v>392.05</v>
          </cell>
          <cell r="E697">
            <v>392.05</v>
          </cell>
          <cell r="F697" t="str">
            <v>Transportation Equipment - Medium Trucks</v>
          </cell>
          <cell r="G697">
            <v>0</v>
          </cell>
          <cell r="H697">
            <v>2964209.9</v>
          </cell>
          <cell r="I697">
            <v>0</v>
          </cell>
          <cell r="J697">
            <v>-179989.36</v>
          </cell>
          <cell r="K697">
            <v>0</v>
          </cell>
          <cell r="L697">
            <v>2784220.54</v>
          </cell>
          <cell r="M697">
            <v>0</v>
          </cell>
          <cell r="N697">
            <v>-186895.84999999998</v>
          </cell>
          <cell r="O697">
            <v>0</v>
          </cell>
          <cell r="P697">
            <v>2597324.69</v>
          </cell>
          <cell r="Q697">
            <v>0</v>
          </cell>
          <cell r="R697">
            <v>1054982</v>
          </cell>
          <cell r="S697">
            <v>0</v>
          </cell>
          <cell r="T697">
            <v>5.0511041420662437</v>
          </cell>
          <cell r="U697">
            <v>0</v>
          </cell>
          <cell r="V697">
            <v>145180</v>
          </cell>
          <cell r="W697">
            <v>0</v>
          </cell>
          <cell r="X697">
            <v>-179989.36</v>
          </cell>
          <cell r="Y697">
            <v>0</v>
          </cell>
          <cell r="Z697">
            <v>15</v>
          </cell>
          <cell r="AA697">
            <v>0</v>
          </cell>
          <cell r="AB697">
            <v>26998.403999999999</v>
          </cell>
          <cell r="AC697">
            <v>0</v>
          </cell>
          <cell r="AD697">
            <v>1047171.044</v>
          </cell>
          <cell r="AE697">
            <v>0</v>
          </cell>
          <cell r="AF697">
            <v>5.0511041420662437</v>
          </cell>
          <cell r="AG697">
            <v>0</v>
          </cell>
          <cell r="AH697">
            <v>135914</v>
          </cell>
          <cell r="AI697">
            <v>0</v>
          </cell>
          <cell r="AJ697">
            <v>-186895.84999999998</v>
          </cell>
          <cell r="AK697">
            <v>0</v>
          </cell>
          <cell r="AL697">
            <v>15</v>
          </cell>
          <cell r="AM697">
            <v>0</v>
          </cell>
          <cell r="AN697">
            <v>28034.377499999995</v>
          </cell>
          <cell r="AO697">
            <v>0</v>
          </cell>
          <cell r="AP697">
            <v>1024223.5715</v>
          </cell>
        </row>
        <row r="698">
          <cell r="A698" t="str">
            <v>39209Idaho</v>
          </cell>
          <cell r="B698" t="str">
            <v>Idaho</v>
          </cell>
          <cell r="C698" t="str">
            <v>Idaho</v>
          </cell>
          <cell r="D698">
            <v>392.09</v>
          </cell>
          <cell r="E698">
            <v>392.09</v>
          </cell>
          <cell r="F698" t="str">
            <v>Transportation Equipment - Trailers</v>
          </cell>
          <cell r="G698">
            <v>0</v>
          </cell>
          <cell r="H698">
            <v>978960.98</v>
          </cell>
          <cell r="I698">
            <v>0</v>
          </cell>
          <cell r="J698">
            <v>-17679.900000000001</v>
          </cell>
          <cell r="K698">
            <v>0</v>
          </cell>
          <cell r="L698">
            <v>961281.08</v>
          </cell>
          <cell r="M698">
            <v>0</v>
          </cell>
          <cell r="N698">
            <v>-17985.990000000002</v>
          </cell>
          <cell r="O698">
            <v>0</v>
          </cell>
          <cell r="P698">
            <v>943295.09</v>
          </cell>
          <cell r="Q698">
            <v>0</v>
          </cell>
          <cell r="R698">
            <v>256781</v>
          </cell>
          <cell r="S698">
            <v>0</v>
          </cell>
          <cell r="T698">
            <v>2.4524502195796849</v>
          </cell>
          <cell r="U698">
            <v>0</v>
          </cell>
          <cell r="V698">
            <v>23792</v>
          </cell>
          <cell r="W698">
            <v>0</v>
          </cell>
          <cell r="X698">
            <v>-17679.900000000001</v>
          </cell>
          <cell r="Y698">
            <v>0</v>
          </cell>
          <cell r="Z698">
            <v>10</v>
          </cell>
          <cell r="AA698">
            <v>0</v>
          </cell>
          <cell r="AB698">
            <v>1767.99</v>
          </cell>
          <cell r="AC698">
            <v>0</v>
          </cell>
          <cell r="AD698">
            <v>264661.08999999997</v>
          </cell>
          <cell r="AE698">
            <v>0</v>
          </cell>
          <cell r="AF698">
            <v>2.4524502195796849</v>
          </cell>
          <cell r="AG698">
            <v>0</v>
          </cell>
          <cell r="AH698">
            <v>23354</v>
          </cell>
          <cell r="AI698">
            <v>0</v>
          </cell>
          <cell r="AJ698">
            <v>-17985.990000000002</v>
          </cell>
          <cell r="AK698">
            <v>0</v>
          </cell>
          <cell r="AL698">
            <v>10</v>
          </cell>
          <cell r="AM698">
            <v>0</v>
          </cell>
          <cell r="AN698">
            <v>1798.5990000000002</v>
          </cell>
          <cell r="AO698">
            <v>0</v>
          </cell>
          <cell r="AP698">
            <v>271827.69899999996</v>
          </cell>
        </row>
        <row r="699">
          <cell r="A699" t="str">
            <v>39603Idaho</v>
          </cell>
          <cell r="B699" t="str">
            <v>Idaho</v>
          </cell>
          <cell r="C699" t="str">
            <v>Idaho</v>
          </cell>
          <cell r="D699">
            <v>396.03</v>
          </cell>
          <cell r="E699">
            <v>396.03</v>
          </cell>
          <cell r="F699" t="str">
            <v>Light Power Operated Equipment</v>
          </cell>
          <cell r="G699">
            <v>0</v>
          </cell>
          <cell r="H699">
            <v>2094379.23</v>
          </cell>
          <cell r="I699">
            <v>0</v>
          </cell>
          <cell r="J699">
            <v>-273504.86</v>
          </cell>
          <cell r="K699">
            <v>0</v>
          </cell>
          <cell r="L699">
            <v>1820874.37</v>
          </cell>
          <cell r="M699">
            <v>0</v>
          </cell>
          <cell r="N699">
            <v>-186868.27</v>
          </cell>
          <cell r="O699">
            <v>0</v>
          </cell>
          <cell r="P699">
            <v>1634006.1</v>
          </cell>
          <cell r="Q699">
            <v>0</v>
          </cell>
          <cell r="R699">
            <v>657093</v>
          </cell>
          <cell r="S699">
            <v>0</v>
          </cell>
          <cell r="T699">
            <v>9.7067622610240765</v>
          </cell>
          <cell r="U699">
            <v>0</v>
          </cell>
          <cell r="V699">
            <v>190022</v>
          </cell>
          <cell r="W699">
            <v>0</v>
          </cell>
          <cell r="X699">
            <v>-273504.86</v>
          </cell>
          <cell r="Y699">
            <v>0</v>
          </cell>
          <cell r="Z699">
            <v>10</v>
          </cell>
          <cell r="AA699">
            <v>0</v>
          </cell>
          <cell r="AB699">
            <v>27350.485999999997</v>
          </cell>
          <cell r="AC699">
            <v>0</v>
          </cell>
          <cell r="AD699">
            <v>600960.62600000005</v>
          </cell>
          <cell r="AE699">
            <v>0</v>
          </cell>
          <cell r="AF699">
            <v>9.7067622610240765</v>
          </cell>
          <cell r="AG699">
            <v>0</v>
          </cell>
          <cell r="AH699">
            <v>167679</v>
          </cell>
          <cell r="AI699">
            <v>0</v>
          </cell>
          <cell r="AJ699">
            <v>-186868.27</v>
          </cell>
          <cell r="AK699">
            <v>0</v>
          </cell>
          <cell r="AL699">
            <v>10</v>
          </cell>
          <cell r="AM699">
            <v>0</v>
          </cell>
          <cell r="AN699">
            <v>18686.827000000001</v>
          </cell>
          <cell r="AO699">
            <v>0</v>
          </cell>
          <cell r="AP699">
            <v>600458.18300000008</v>
          </cell>
        </row>
        <row r="700">
          <cell r="A700" t="str">
            <v>39607Idaho</v>
          </cell>
          <cell r="B700" t="str">
            <v>Idaho</v>
          </cell>
          <cell r="C700" t="str">
            <v>Idaho</v>
          </cell>
          <cell r="D700">
            <v>396.07</v>
          </cell>
          <cell r="E700">
            <v>396.07</v>
          </cell>
          <cell r="F700" t="str">
            <v>Heavy Power Operated Equipment</v>
          </cell>
          <cell r="G700">
            <v>0</v>
          </cell>
          <cell r="H700">
            <v>6986609.9100000001</v>
          </cell>
          <cell r="I700">
            <v>0</v>
          </cell>
          <cell r="J700">
            <v>-298968.79000000004</v>
          </cell>
          <cell r="K700">
            <v>0</v>
          </cell>
          <cell r="L700">
            <v>6687641.1200000001</v>
          </cell>
          <cell r="M700">
            <v>0</v>
          </cell>
          <cell r="N700">
            <v>-307076.76999999996</v>
          </cell>
          <cell r="O700">
            <v>0</v>
          </cell>
          <cell r="P700">
            <v>6380564.3500000006</v>
          </cell>
          <cell r="Q700">
            <v>0</v>
          </cell>
          <cell r="R700">
            <v>1381675</v>
          </cell>
          <cell r="S700">
            <v>0</v>
          </cell>
          <cell r="T700">
            <v>5.3912563839152963</v>
          </cell>
          <cell r="U700">
            <v>0</v>
          </cell>
          <cell r="V700">
            <v>368607</v>
          </cell>
          <cell r="W700">
            <v>0</v>
          </cell>
          <cell r="X700">
            <v>-298968.79000000004</v>
          </cell>
          <cell r="Y700">
            <v>0</v>
          </cell>
          <cell r="Z700">
            <v>25</v>
          </cell>
          <cell r="AA700">
            <v>0</v>
          </cell>
          <cell r="AB700">
            <v>74742.197500000009</v>
          </cell>
          <cell r="AC700">
            <v>0</v>
          </cell>
          <cell r="AD700">
            <v>1526055.4075</v>
          </cell>
          <cell r="AE700">
            <v>0</v>
          </cell>
          <cell r="AF700">
            <v>5.3912563839152963</v>
          </cell>
          <cell r="AG700">
            <v>0</v>
          </cell>
          <cell r="AH700">
            <v>352270</v>
          </cell>
          <cell r="AI700">
            <v>0</v>
          </cell>
          <cell r="AJ700">
            <v>-307076.76999999996</v>
          </cell>
          <cell r="AK700">
            <v>0</v>
          </cell>
          <cell r="AL700">
            <v>25</v>
          </cell>
          <cell r="AM700">
            <v>0</v>
          </cell>
          <cell r="AN700">
            <v>76769.19249999999</v>
          </cell>
          <cell r="AO700">
            <v>0</v>
          </cell>
          <cell r="AP700">
            <v>1648017.8299999998</v>
          </cell>
        </row>
        <row r="701">
          <cell r="A701" t="str">
            <v>0Idaho</v>
          </cell>
          <cell r="B701" t="str">
            <v>Idaho</v>
          </cell>
          <cell r="C701" t="str">
            <v>Idaho</v>
          </cell>
          <cell r="D701">
            <v>0</v>
          </cell>
          <cell r="E701">
            <v>0</v>
          </cell>
          <cell r="F701" t="str">
            <v>TOTAL IDAHO - GENERAL</v>
          </cell>
          <cell r="G701">
            <v>0</v>
          </cell>
          <cell r="H701">
            <v>27706981.32</v>
          </cell>
          <cell r="I701">
            <v>0</v>
          </cell>
          <cell r="J701">
            <v>-1075919.23</v>
          </cell>
          <cell r="K701">
            <v>0</v>
          </cell>
          <cell r="L701">
            <v>26631062.09</v>
          </cell>
          <cell r="M701">
            <v>0</v>
          </cell>
          <cell r="N701">
            <v>-1006040.0999999999</v>
          </cell>
          <cell r="O701">
            <v>0</v>
          </cell>
          <cell r="P701">
            <v>25625021.990000006</v>
          </cell>
          <cell r="Q701">
            <v>0</v>
          </cell>
          <cell r="R701">
            <v>8956253</v>
          </cell>
          <cell r="S701">
            <v>0</v>
          </cell>
          <cell r="T701">
            <v>0</v>
          </cell>
          <cell r="U701">
            <v>0</v>
          </cell>
          <cell r="V701">
            <v>1177670</v>
          </cell>
          <cell r="W701">
            <v>0</v>
          </cell>
          <cell r="X701">
            <v>-1075919.23</v>
          </cell>
          <cell r="Y701">
            <v>0</v>
          </cell>
          <cell r="Z701">
            <v>0</v>
          </cell>
          <cell r="AA701">
            <v>0</v>
          </cell>
          <cell r="AB701">
            <v>152599.59100000001</v>
          </cell>
          <cell r="AC701">
            <v>0</v>
          </cell>
          <cell r="AD701">
            <v>9210603.3610000014</v>
          </cell>
          <cell r="AE701">
            <v>0</v>
          </cell>
          <cell r="AF701">
            <v>0</v>
          </cell>
          <cell r="AG701">
            <v>0</v>
          </cell>
          <cell r="AH701">
            <v>1109215</v>
          </cell>
          <cell r="AI701">
            <v>0</v>
          </cell>
          <cell r="AJ701">
            <v>-1006040.0999999999</v>
          </cell>
          <cell r="AK701">
            <v>0</v>
          </cell>
          <cell r="AL701">
            <v>0</v>
          </cell>
          <cell r="AM701">
            <v>0</v>
          </cell>
          <cell r="AN701">
            <v>146569.50750000001</v>
          </cell>
          <cell r="AO701">
            <v>0</v>
          </cell>
          <cell r="AP701">
            <v>9460347.7685000002</v>
          </cell>
        </row>
        <row r="702">
          <cell r="A702">
            <v>0</v>
          </cell>
          <cell r="B702">
            <v>0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</row>
        <row r="703">
          <cell r="A703">
            <v>0</v>
          </cell>
          <cell r="B703">
            <v>0</v>
          </cell>
          <cell r="C703">
            <v>0</v>
          </cell>
          <cell r="D703">
            <v>0</v>
          </cell>
          <cell r="E703">
            <v>0</v>
          </cell>
          <cell r="F703" t="str">
            <v>WYOMING - GENERAL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</row>
        <row r="704">
          <cell r="A704" t="str">
            <v>38920Wyoming</v>
          </cell>
          <cell r="B704" t="str">
            <v>Wyoming</v>
          </cell>
          <cell r="C704" t="str">
            <v>Wyoming</v>
          </cell>
          <cell r="D704">
            <v>389.2</v>
          </cell>
          <cell r="E704">
            <v>389.2</v>
          </cell>
          <cell r="F704" t="str">
            <v>Land Rights</v>
          </cell>
          <cell r="G704">
            <v>0</v>
          </cell>
          <cell r="H704">
            <v>74341.83</v>
          </cell>
          <cell r="I704">
            <v>0</v>
          </cell>
          <cell r="J704">
            <v>0</v>
          </cell>
          <cell r="K704">
            <v>0</v>
          </cell>
          <cell r="L704">
            <v>74341.83</v>
          </cell>
          <cell r="M704">
            <v>0</v>
          </cell>
          <cell r="N704">
            <v>0</v>
          </cell>
          <cell r="O704">
            <v>0</v>
          </cell>
          <cell r="P704">
            <v>74341.83</v>
          </cell>
          <cell r="Q704">
            <v>0</v>
          </cell>
          <cell r="R704">
            <v>7286</v>
          </cell>
          <cell r="S704">
            <v>0</v>
          </cell>
          <cell r="T704">
            <v>2.0102909319401174</v>
          </cell>
          <cell r="U704">
            <v>0</v>
          </cell>
          <cell r="V704">
            <v>1494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8780</v>
          </cell>
          <cell r="AE704">
            <v>0</v>
          </cell>
          <cell r="AF704">
            <v>2.0102909319401174</v>
          </cell>
          <cell r="AG704">
            <v>0</v>
          </cell>
          <cell r="AH704">
            <v>1494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10274</v>
          </cell>
        </row>
        <row r="705">
          <cell r="A705" t="str">
            <v>39000Wyoming</v>
          </cell>
          <cell r="B705" t="str">
            <v>Wyoming</v>
          </cell>
          <cell r="C705" t="str">
            <v>Wyoming</v>
          </cell>
          <cell r="D705">
            <v>390</v>
          </cell>
          <cell r="E705">
            <v>390</v>
          </cell>
          <cell r="F705" t="str">
            <v>Structures and Improvements</v>
          </cell>
          <cell r="G705">
            <v>0</v>
          </cell>
          <cell r="H705">
            <v>8859170.7200000007</v>
          </cell>
          <cell r="I705">
            <v>0</v>
          </cell>
          <cell r="J705">
            <v>-62954.92</v>
          </cell>
          <cell r="K705">
            <v>0</v>
          </cell>
          <cell r="L705">
            <v>8796215.8000000007</v>
          </cell>
          <cell r="M705">
            <v>0</v>
          </cell>
          <cell r="N705">
            <v>-67649.14999999998</v>
          </cell>
          <cell r="O705">
            <v>0</v>
          </cell>
          <cell r="P705">
            <v>8728566.6500000004</v>
          </cell>
          <cell r="Q705">
            <v>0</v>
          </cell>
          <cell r="R705">
            <v>2566729</v>
          </cell>
          <cell r="S705">
            <v>0</v>
          </cell>
          <cell r="T705">
            <v>2.2128641370603295</v>
          </cell>
          <cell r="U705">
            <v>0</v>
          </cell>
          <cell r="V705">
            <v>195345</v>
          </cell>
          <cell r="W705">
            <v>0</v>
          </cell>
          <cell r="X705">
            <v>-62954.92</v>
          </cell>
          <cell r="Y705">
            <v>0</v>
          </cell>
          <cell r="Z705">
            <v>-15</v>
          </cell>
          <cell r="AA705">
            <v>0</v>
          </cell>
          <cell r="AB705">
            <v>-9443.2379999999994</v>
          </cell>
          <cell r="AC705">
            <v>0</v>
          </cell>
          <cell r="AD705">
            <v>2689675.8420000002</v>
          </cell>
          <cell r="AE705">
            <v>0</v>
          </cell>
          <cell r="AF705">
            <v>2.2128641370603295</v>
          </cell>
          <cell r="AG705">
            <v>0</v>
          </cell>
          <cell r="AH705">
            <v>193900</v>
          </cell>
          <cell r="AI705">
            <v>0</v>
          </cell>
          <cell r="AJ705">
            <v>-67649.14999999998</v>
          </cell>
          <cell r="AK705">
            <v>0</v>
          </cell>
          <cell r="AL705">
            <v>-15</v>
          </cell>
          <cell r="AM705">
            <v>0</v>
          </cell>
          <cell r="AN705">
            <v>-10147.372499999996</v>
          </cell>
          <cell r="AO705">
            <v>0</v>
          </cell>
          <cell r="AP705">
            <v>2805779.3195000002</v>
          </cell>
        </row>
        <row r="706">
          <cell r="A706" t="str">
            <v>39201Wyoming</v>
          </cell>
          <cell r="B706" t="str">
            <v>Wyoming</v>
          </cell>
          <cell r="C706" t="str">
            <v>Wyoming</v>
          </cell>
          <cell r="D706">
            <v>392.01</v>
          </cell>
          <cell r="E706">
            <v>392.01</v>
          </cell>
          <cell r="F706" t="str">
            <v>Transportation Equipment - Light Trucks and Vans</v>
          </cell>
          <cell r="G706">
            <v>0</v>
          </cell>
          <cell r="H706">
            <v>5061709.34</v>
          </cell>
          <cell r="I706">
            <v>0</v>
          </cell>
          <cell r="J706">
            <v>-504139.65</v>
          </cell>
          <cell r="K706">
            <v>0</v>
          </cell>
          <cell r="L706">
            <v>4557569.6899999995</v>
          </cell>
          <cell r="M706">
            <v>0</v>
          </cell>
          <cell r="N706">
            <v>-455437.65</v>
          </cell>
          <cell r="O706">
            <v>0</v>
          </cell>
          <cell r="P706">
            <v>4102132.0399999996</v>
          </cell>
          <cell r="Q706">
            <v>0</v>
          </cell>
          <cell r="R706">
            <v>2219885</v>
          </cell>
          <cell r="S706">
            <v>0</v>
          </cell>
          <cell r="T706">
            <v>7.6251295584541134</v>
          </cell>
          <cell r="U706">
            <v>0</v>
          </cell>
          <cell r="V706">
            <v>366741</v>
          </cell>
          <cell r="W706">
            <v>0</v>
          </cell>
          <cell r="X706">
            <v>-504139.65</v>
          </cell>
          <cell r="Y706">
            <v>0</v>
          </cell>
          <cell r="Z706">
            <v>10</v>
          </cell>
          <cell r="AA706">
            <v>0</v>
          </cell>
          <cell r="AB706">
            <v>50413.964999999997</v>
          </cell>
          <cell r="AC706">
            <v>0</v>
          </cell>
          <cell r="AD706">
            <v>2132900.3149999999</v>
          </cell>
          <cell r="AE706">
            <v>0</v>
          </cell>
          <cell r="AF706">
            <v>7.6251295584541134</v>
          </cell>
          <cell r="AG706">
            <v>0</v>
          </cell>
          <cell r="AH706">
            <v>330157</v>
          </cell>
          <cell r="AI706">
            <v>0</v>
          </cell>
          <cell r="AJ706">
            <v>-455437.65</v>
          </cell>
          <cell r="AK706">
            <v>0</v>
          </cell>
          <cell r="AL706">
            <v>10</v>
          </cell>
          <cell r="AM706">
            <v>0</v>
          </cell>
          <cell r="AN706">
            <v>45543.764999999999</v>
          </cell>
          <cell r="AO706">
            <v>0</v>
          </cell>
          <cell r="AP706">
            <v>2053163.43</v>
          </cell>
        </row>
        <row r="707">
          <cell r="A707" t="str">
            <v>39205Wyoming</v>
          </cell>
          <cell r="B707" t="str">
            <v>Wyoming</v>
          </cell>
          <cell r="C707" t="str">
            <v>Wyoming</v>
          </cell>
          <cell r="D707">
            <v>392.05</v>
          </cell>
          <cell r="E707">
            <v>392.05</v>
          </cell>
          <cell r="F707" t="str">
            <v>Transportation Equipment - Medium Trucks</v>
          </cell>
          <cell r="G707">
            <v>0</v>
          </cell>
          <cell r="H707">
            <v>5939355.4299999997</v>
          </cell>
          <cell r="I707">
            <v>0</v>
          </cell>
          <cell r="J707">
            <v>-310901.83999999997</v>
          </cell>
          <cell r="K707">
            <v>0</v>
          </cell>
          <cell r="L707">
            <v>5628453.5899999999</v>
          </cell>
          <cell r="M707">
            <v>0</v>
          </cell>
          <cell r="N707">
            <v>-329461.65000000002</v>
          </cell>
          <cell r="O707">
            <v>0</v>
          </cell>
          <cell r="P707">
            <v>5298991.9399999995</v>
          </cell>
          <cell r="Q707">
            <v>0</v>
          </cell>
          <cell r="R707">
            <v>1785930</v>
          </cell>
          <cell r="S707">
            <v>0</v>
          </cell>
          <cell r="T707">
            <v>5.0511041420662437</v>
          </cell>
          <cell r="U707">
            <v>0</v>
          </cell>
          <cell r="V707">
            <v>292151</v>
          </cell>
          <cell r="W707">
            <v>0</v>
          </cell>
          <cell r="X707">
            <v>-310901.83999999997</v>
          </cell>
          <cell r="Y707">
            <v>0</v>
          </cell>
          <cell r="Z707">
            <v>10</v>
          </cell>
          <cell r="AA707">
            <v>0</v>
          </cell>
          <cell r="AB707">
            <v>31090.183999999994</v>
          </cell>
          <cell r="AC707">
            <v>0</v>
          </cell>
          <cell r="AD707">
            <v>1798269.344</v>
          </cell>
          <cell r="AE707">
            <v>0</v>
          </cell>
          <cell r="AF707">
            <v>5.0511041420662437</v>
          </cell>
          <cell r="AG707">
            <v>0</v>
          </cell>
          <cell r="AH707">
            <v>275978</v>
          </cell>
          <cell r="AI707">
            <v>0</v>
          </cell>
          <cell r="AJ707">
            <v>-329461.65000000002</v>
          </cell>
          <cell r="AK707">
            <v>0</v>
          </cell>
          <cell r="AL707">
            <v>10</v>
          </cell>
          <cell r="AM707">
            <v>0</v>
          </cell>
          <cell r="AN707">
            <v>32946.165000000001</v>
          </cell>
          <cell r="AO707">
            <v>0</v>
          </cell>
          <cell r="AP707">
            <v>1777731.8590000002</v>
          </cell>
        </row>
        <row r="708">
          <cell r="A708" t="str">
            <v>39209Wyoming</v>
          </cell>
          <cell r="B708" t="str">
            <v>Wyoming</v>
          </cell>
          <cell r="C708" t="str">
            <v>Wyoming</v>
          </cell>
          <cell r="D708">
            <v>392.09</v>
          </cell>
          <cell r="E708">
            <v>392.09</v>
          </cell>
          <cell r="F708" t="str">
            <v>Transportation Equipment - Trailers</v>
          </cell>
          <cell r="G708">
            <v>0</v>
          </cell>
          <cell r="H708">
            <v>2995313.95</v>
          </cell>
          <cell r="I708">
            <v>0</v>
          </cell>
          <cell r="J708">
            <v>-61258.25</v>
          </cell>
          <cell r="K708">
            <v>0</v>
          </cell>
          <cell r="L708">
            <v>2934055.7</v>
          </cell>
          <cell r="M708">
            <v>0</v>
          </cell>
          <cell r="N708">
            <v>-61027.919999999976</v>
          </cell>
          <cell r="O708">
            <v>0</v>
          </cell>
          <cell r="P708">
            <v>2873027.7800000003</v>
          </cell>
          <cell r="Q708">
            <v>0</v>
          </cell>
          <cell r="R708">
            <v>987298</v>
          </cell>
          <cell r="S708">
            <v>0</v>
          </cell>
          <cell r="T708">
            <v>2.4524502195796849</v>
          </cell>
          <cell r="U708">
            <v>0</v>
          </cell>
          <cell r="V708">
            <v>72707</v>
          </cell>
          <cell r="W708">
            <v>0</v>
          </cell>
          <cell r="X708">
            <v>-61258.25</v>
          </cell>
          <cell r="Y708">
            <v>0</v>
          </cell>
          <cell r="Z708">
            <v>5</v>
          </cell>
          <cell r="AA708">
            <v>0</v>
          </cell>
          <cell r="AB708">
            <v>3062.9124999999999</v>
          </cell>
          <cell r="AC708">
            <v>0</v>
          </cell>
          <cell r="AD708">
            <v>1001809.6625</v>
          </cell>
          <cell r="AE708">
            <v>0</v>
          </cell>
          <cell r="AF708">
            <v>2.4524502195796849</v>
          </cell>
          <cell r="AG708">
            <v>0</v>
          </cell>
          <cell r="AH708">
            <v>71208</v>
          </cell>
          <cell r="AI708">
            <v>0</v>
          </cell>
          <cell r="AJ708">
            <v>-61027.919999999976</v>
          </cell>
          <cell r="AK708">
            <v>0</v>
          </cell>
          <cell r="AL708">
            <v>5</v>
          </cell>
          <cell r="AM708">
            <v>0</v>
          </cell>
          <cell r="AN708">
            <v>3051.3959999999988</v>
          </cell>
          <cell r="AO708">
            <v>0</v>
          </cell>
          <cell r="AP708">
            <v>1015041.1385000001</v>
          </cell>
        </row>
        <row r="709">
          <cell r="A709" t="str">
            <v>39603Wyoming</v>
          </cell>
          <cell r="B709" t="str">
            <v>Wyoming</v>
          </cell>
          <cell r="C709" t="str">
            <v>Wyoming</v>
          </cell>
          <cell r="D709">
            <v>396.03</v>
          </cell>
          <cell r="E709">
            <v>396.03</v>
          </cell>
          <cell r="F709" t="str">
            <v>Light Power Operated Equipment</v>
          </cell>
          <cell r="G709">
            <v>0</v>
          </cell>
          <cell r="H709">
            <v>3567731.47</v>
          </cell>
          <cell r="I709">
            <v>0</v>
          </cell>
          <cell r="J709">
            <v>-604848.16999999981</v>
          </cell>
          <cell r="K709">
            <v>0</v>
          </cell>
          <cell r="L709">
            <v>2962883.3000000003</v>
          </cell>
          <cell r="M709">
            <v>0</v>
          </cell>
          <cell r="N709">
            <v>-331447.98000000004</v>
          </cell>
          <cell r="O709">
            <v>0</v>
          </cell>
          <cell r="P709">
            <v>2631435.3200000003</v>
          </cell>
          <cell r="Q709">
            <v>0</v>
          </cell>
          <cell r="R709">
            <v>1231569</v>
          </cell>
          <cell r="S709">
            <v>0</v>
          </cell>
          <cell r="T709">
            <v>9.7067622610240765</v>
          </cell>
          <cell r="U709">
            <v>0</v>
          </cell>
          <cell r="V709">
            <v>316956</v>
          </cell>
          <cell r="W709">
            <v>0</v>
          </cell>
          <cell r="X709">
            <v>-604848.16999999981</v>
          </cell>
          <cell r="Y709">
            <v>0</v>
          </cell>
          <cell r="Z709">
            <v>15</v>
          </cell>
          <cell r="AA709">
            <v>0</v>
          </cell>
          <cell r="AB709">
            <v>90727.225499999971</v>
          </cell>
          <cell r="AC709">
            <v>0</v>
          </cell>
          <cell r="AD709">
            <v>1034404.0555000001</v>
          </cell>
          <cell r="AE709">
            <v>0</v>
          </cell>
          <cell r="AF709">
            <v>9.7067622610240765</v>
          </cell>
          <cell r="AG709">
            <v>0</v>
          </cell>
          <cell r="AH709">
            <v>271514</v>
          </cell>
          <cell r="AI709">
            <v>0</v>
          </cell>
          <cell r="AJ709">
            <v>-331447.98000000004</v>
          </cell>
          <cell r="AK709">
            <v>0</v>
          </cell>
          <cell r="AL709">
            <v>15</v>
          </cell>
          <cell r="AM709">
            <v>0</v>
          </cell>
          <cell r="AN709">
            <v>49717.197</v>
          </cell>
          <cell r="AO709">
            <v>0</v>
          </cell>
          <cell r="AP709">
            <v>1024187.2725000003</v>
          </cell>
        </row>
        <row r="710">
          <cell r="A710" t="str">
            <v>39607Wyoming</v>
          </cell>
          <cell r="B710" t="str">
            <v>Wyoming</v>
          </cell>
          <cell r="C710" t="str">
            <v>Wyoming</v>
          </cell>
          <cell r="D710">
            <v>396.07</v>
          </cell>
          <cell r="E710">
            <v>396.07</v>
          </cell>
          <cell r="F710" t="str">
            <v>Heavy Power Operated Equipment</v>
          </cell>
          <cell r="G710">
            <v>0</v>
          </cell>
          <cell r="H710">
            <v>29898991.57</v>
          </cell>
          <cell r="I710">
            <v>0</v>
          </cell>
          <cell r="J710">
            <v>-1632079.69</v>
          </cell>
          <cell r="K710">
            <v>0</v>
          </cell>
          <cell r="L710">
            <v>28266911.879999999</v>
          </cell>
          <cell r="M710">
            <v>0</v>
          </cell>
          <cell r="N710">
            <v>-1647606.83</v>
          </cell>
          <cell r="O710">
            <v>0</v>
          </cell>
          <cell r="P710">
            <v>26619305.049999997</v>
          </cell>
          <cell r="Q710">
            <v>0</v>
          </cell>
          <cell r="R710">
            <v>5071582</v>
          </cell>
          <cell r="S710">
            <v>0</v>
          </cell>
          <cell r="T710">
            <v>5.3912563839152963</v>
          </cell>
          <cell r="U710">
            <v>0</v>
          </cell>
          <cell r="V710">
            <v>1567936</v>
          </cell>
          <cell r="W710">
            <v>0</v>
          </cell>
          <cell r="X710">
            <v>-1632079.69</v>
          </cell>
          <cell r="Y710">
            <v>0</v>
          </cell>
          <cell r="Z710">
            <v>25</v>
          </cell>
          <cell r="AA710">
            <v>0</v>
          </cell>
          <cell r="AB710">
            <v>408019.92249999999</v>
          </cell>
          <cell r="AC710">
            <v>0</v>
          </cell>
          <cell r="AD710">
            <v>5415458.2325000009</v>
          </cell>
          <cell r="AE710">
            <v>0</v>
          </cell>
          <cell r="AF710">
            <v>5.3912563839152963</v>
          </cell>
          <cell r="AG710">
            <v>0</v>
          </cell>
          <cell r="AH710">
            <v>1479528</v>
          </cell>
          <cell r="AI710">
            <v>0</v>
          </cell>
          <cell r="AJ710">
            <v>-1647606.83</v>
          </cell>
          <cell r="AK710">
            <v>0</v>
          </cell>
          <cell r="AL710">
            <v>25</v>
          </cell>
          <cell r="AM710">
            <v>0</v>
          </cell>
          <cell r="AN710">
            <v>411901.70750000002</v>
          </cell>
          <cell r="AO710">
            <v>0</v>
          </cell>
          <cell r="AP710">
            <v>5659281.1100000013</v>
          </cell>
        </row>
        <row r="711">
          <cell r="A711">
            <v>0</v>
          </cell>
          <cell r="B711">
            <v>0</v>
          </cell>
          <cell r="C711">
            <v>0</v>
          </cell>
          <cell r="D711">
            <v>0</v>
          </cell>
          <cell r="E711">
            <v>0</v>
          </cell>
          <cell r="F711" t="str">
            <v>TOTAL WYOMING - GENERAL</v>
          </cell>
          <cell r="G711">
            <v>0</v>
          </cell>
          <cell r="H711">
            <v>56396614.310000002</v>
          </cell>
          <cell r="I711">
            <v>0</v>
          </cell>
          <cell r="J711">
            <v>-3176182.5199999996</v>
          </cell>
          <cell r="K711">
            <v>0</v>
          </cell>
          <cell r="L711">
            <v>53220431.789999999</v>
          </cell>
          <cell r="M711">
            <v>0</v>
          </cell>
          <cell r="N711">
            <v>-2892631.1799999997</v>
          </cell>
          <cell r="O711">
            <v>0</v>
          </cell>
          <cell r="P711">
            <v>50327800.609999999</v>
          </cell>
          <cell r="Q711">
            <v>0</v>
          </cell>
          <cell r="R711">
            <v>13870279</v>
          </cell>
          <cell r="S711">
            <v>0</v>
          </cell>
          <cell r="T711">
            <v>0</v>
          </cell>
          <cell r="U711">
            <v>0</v>
          </cell>
          <cell r="V711">
            <v>2813330</v>
          </cell>
          <cell r="W711">
            <v>0</v>
          </cell>
          <cell r="X711">
            <v>-3176182.5199999996</v>
          </cell>
          <cell r="Y711">
            <v>0</v>
          </cell>
          <cell r="Z711">
            <v>0</v>
          </cell>
          <cell r="AA711">
            <v>0</v>
          </cell>
          <cell r="AB711">
            <v>573870.97149999999</v>
          </cell>
          <cell r="AC711">
            <v>0</v>
          </cell>
          <cell r="AD711">
            <v>14081297.451500002</v>
          </cell>
          <cell r="AE711">
            <v>0</v>
          </cell>
          <cell r="AF711">
            <v>0</v>
          </cell>
          <cell r="AG711">
            <v>0</v>
          </cell>
          <cell r="AH711">
            <v>2623779</v>
          </cell>
          <cell r="AI711">
            <v>0</v>
          </cell>
          <cell r="AJ711">
            <v>-2892631.1799999997</v>
          </cell>
          <cell r="AK711">
            <v>0</v>
          </cell>
          <cell r="AL711">
            <v>0</v>
          </cell>
          <cell r="AM711">
            <v>0</v>
          </cell>
          <cell r="AN711">
            <v>533012.85800000001</v>
          </cell>
          <cell r="AO711">
            <v>0</v>
          </cell>
          <cell r="AP711">
            <v>14345458.129500002</v>
          </cell>
        </row>
        <row r="712">
          <cell r="A712">
            <v>0</v>
          </cell>
          <cell r="B712">
            <v>0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</row>
        <row r="713">
          <cell r="A713">
            <v>0</v>
          </cell>
          <cell r="B713">
            <v>0</v>
          </cell>
          <cell r="C713">
            <v>0</v>
          </cell>
          <cell r="D713">
            <v>0</v>
          </cell>
          <cell r="E713">
            <v>0</v>
          </cell>
          <cell r="F713" t="str">
            <v>CALIFORNIA - GENERAL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</row>
        <row r="714">
          <cell r="A714" t="str">
            <v>39000California</v>
          </cell>
          <cell r="B714" t="str">
            <v>California</v>
          </cell>
          <cell r="C714" t="str">
            <v>California</v>
          </cell>
          <cell r="D714">
            <v>390</v>
          </cell>
          <cell r="E714">
            <v>390</v>
          </cell>
          <cell r="F714" t="str">
            <v>Structures and Improvements</v>
          </cell>
          <cell r="G714">
            <v>0</v>
          </cell>
          <cell r="H714">
            <v>2954073.24</v>
          </cell>
          <cell r="I714">
            <v>0</v>
          </cell>
          <cell r="J714">
            <v>-8718.0599999999977</v>
          </cell>
          <cell r="K714">
            <v>0</v>
          </cell>
          <cell r="L714">
            <v>2945355.18</v>
          </cell>
          <cell r="M714">
            <v>0</v>
          </cell>
          <cell r="N714">
            <v>-9298.8000000000011</v>
          </cell>
          <cell r="O714">
            <v>0</v>
          </cell>
          <cell r="P714">
            <v>2936056.3800000004</v>
          </cell>
          <cell r="Q714">
            <v>0</v>
          </cell>
          <cell r="R714">
            <v>1093880</v>
          </cell>
          <cell r="S714">
            <v>0</v>
          </cell>
          <cell r="T714">
            <v>2.2128641370603295</v>
          </cell>
          <cell r="U714">
            <v>0</v>
          </cell>
          <cell r="V714">
            <v>65273</v>
          </cell>
          <cell r="W714">
            <v>0</v>
          </cell>
          <cell r="X714">
            <v>-8718.0599999999977</v>
          </cell>
          <cell r="Y714">
            <v>0</v>
          </cell>
          <cell r="Z714">
            <v>-20</v>
          </cell>
          <cell r="AA714">
            <v>0</v>
          </cell>
          <cell r="AB714">
            <v>-1743.6119999999996</v>
          </cell>
          <cell r="AC714">
            <v>0</v>
          </cell>
          <cell r="AD714">
            <v>1148691.328</v>
          </cell>
          <cell r="AE714">
            <v>0</v>
          </cell>
          <cell r="AF714">
            <v>2.2128641370603295</v>
          </cell>
          <cell r="AG714">
            <v>0</v>
          </cell>
          <cell r="AH714">
            <v>65074</v>
          </cell>
          <cell r="AI714">
            <v>0</v>
          </cell>
          <cell r="AJ714">
            <v>-9298.8000000000011</v>
          </cell>
          <cell r="AK714">
            <v>0</v>
          </cell>
          <cell r="AL714">
            <v>-20</v>
          </cell>
          <cell r="AM714">
            <v>0</v>
          </cell>
          <cell r="AN714">
            <v>-1859.7600000000002</v>
          </cell>
          <cell r="AO714">
            <v>0</v>
          </cell>
          <cell r="AP714">
            <v>1202606.7679999999</v>
          </cell>
        </row>
        <row r="715">
          <cell r="A715" t="str">
            <v>39201California</v>
          </cell>
          <cell r="B715" t="str">
            <v>California</v>
          </cell>
          <cell r="C715" t="str">
            <v>California</v>
          </cell>
          <cell r="D715">
            <v>392.01</v>
          </cell>
          <cell r="E715">
            <v>392.01</v>
          </cell>
          <cell r="F715" t="str">
            <v>Transportation Equipment - Light Trucks and Vans</v>
          </cell>
          <cell r="G715">
            <v>0</v>
          </cell>
          <cell r="H715">
            <v>1086563.83</v>
          </cell>
          <cell r="I715">
            <v>0</v>
          </cell>
          <cell r="J715">
            <v>-143882.54999999996</v>
          </cell>
          <cell r="K715">
            <v>0</v>
          </cell>
          <cell r="L715">
            <v>942681.28000000014</v>
          </cell>
          <cell r="M715">
            <v>0</v>
          </cell>
          <cell r="N715">
            <v>-114407.55999999998</v>
          </cell>
          <cell r="O715">
            <v>0</v>
          </cell>
          <cell r="P715">
            <v>828273.7200000002</v>
          </cell>
          <cell r="Q715">
            <v>0</v>
          </cell>
          <cell r="R715">
            <v>533737</v>
          </cell>
          <cell r="S715">
            <v>0</v>
          </cell>
          <cell r="T715">
            <v>7.6251295584541134</v>
          </cell>
          <cell r="U715">
            <v>0</v>
          </cell>
          <cell r="V715">
            <v>77366</v>
          </cell>
          <cell r="W715">
            <v>0</v>
          </cell>
          <cell r="X715">
            <v>-143882.54999999996</v>
          </cell>
          <cell r="Y715">
            <v>0</v>
          </cell>
          <cell r="Z715">
            <v>20</v>
          </cell>
          <cell r="AA715">
            <v>0</v>
          </cell>
          <cell r="AB715">
            <v>28776.509999999991</v>
          </cell>
          <cell r="AC715">
            <v>0</v>
          </cell>
          <cell r="AD715">
            <v>495996.96000000008</v>
          </cell>
          <cell r="AE715">
            <v>0</v>
          </cell>
          <cell r="AF715">
            <v>7.6251295584541134</v>
          </cell>
          <cell r="AG715">
            <v>0</v>
          </cell>
          <cell r="AH715">
            <v>67519</v>
          </cell>
          <cell r="AI715">
            <v>0</v>
          </cell>
          <cell r="AJ715">
            <v>-114407.55999999998</v>
          </cell>
          <cell r="AK715">
            <v>0</v>
          </cell>
          <cell r="AL715">
            <v>20</v>
          </cell>
          <cell r="AM715">
            <v>0</v>
          </cell>
          <cell r="AN715">
            <v>22881.511999999999</v>
          </cell>
          <cell r="AO715">
            <v>0</v>
          </cell>
          <cell r="AP715">
            <v>471989.91200000007</v>
          </cell>
        </row>
        <row r="716">
          <cell r="A716" t="str">
            <v>39205California</v>
          </cell>
          <cell r="B716" t="str">
            <v>California</v>
          </cell>
          <cell r="C716" t="str">
            <v>California</v>
          </cell>
          <cell r="D716">
            <v>392.05</v>
          </cell>
          <cell r="E716">
            <v>392.05</v>
          </cell>
          <cell r="F716" t="str">
            <v>Transportation Equipment - Medium Trucks</v>
          </cell>
          <cell r="G716">
            <v>0</v>
          </cell>
          <cell r="H716">
            <v>1055548.28</v>
          </cell>
          <cell r="I716">
            <v>0</v>
          </cell>
          <cell r="J716">
            <v>-43619.220000000008</v>
          </cell>
          <cell r="K716">
            <v>0</v>
          </cell>
          <cell r="L716">
            <v>1011929.06</v>
          </cell>
          <cell r="M716">
            <v>0</v>
          </cell>
          <cell r="N716">
            <v>-50000.63</v>
          </cell>
          <cell r="O716">
            <v>0</v>
          </cell>
          <cell r="P716">
            <v>961928.43</v>
          </cell>
          <cell r="Q716">
            <v>0</v>
          </cell>
          <cell r="R716">
            <v>402981</v>
          </cell>
          <cell r="S716">
            <v>0</v>
          </cell>
          <cell r="T716">
            <v>5.0511041420662437</v>
          </cell>
          <cell r="U716">
            <v>0</v>
          </cell>
          <cell r="V716">
            <v>52215</v>
          </cell>
          <cell r="W716">
            <v>0</v>
          </cell>
          <cell r="X716">
            <v>-43619.220000000008</v>
          </cell>
          <cell r="Y716">
            <v>0</v>
          </cell>
          <cell r="Z716">
            <v>15</v>
          </cell>
          <cell r="AA716">
            <v>0</v>
          </cell>
          <cell r="AB716">
            <v>6542.8830000000016</v>
          </cell>
          <cell r="AC716">
            <v>0</v>
          </cell>
          <cell r="AD716">
            <v>418119.66299999994</v>
          </cell>
          <cell r="AE716">
            <v>0</v>
          </cell>
          <cell r="AF716">
            <v>5.0511041420662437</v>
          </cell>
          <cell r="AG716">
            <v>0</v>
          </cell>
          <cell r="AH716">
            <v>49851</v>
          </cell>
          <cell r="AI716">
            <v>0</v>
          </cell>
          <cell r="AJ716">
            <v>-50000.63</v>
          </cell>
          <cell r="AK716">
            <v>0</v>
          </cell>
          <cell r="AL716">
            <v>15</v>
          </cell>
          <cell r="AM716">
            <v>0</v>
          </cell>
          <cell r="AN716">
            <v>7500.0944999999992</v>
          </cell>
          <cell r="AO716">
            <v>0</v>
          </cell>
          <cell r="AP716">
            <v>425470.12749999994</v>
          </cell>
        </row>
        <row r="717">
          <cell r="A717" t="str">
            <v>39209California</v>
          </cell>
          <cell r="B717" t="str">
            <v>California</v>
          </cell>
          <cell r="C717" t="str">
            <v>California</v>
          </cell>
          <cell r="D717">
            <v>392.09</v>
          </cell>
          <cell r="E717">
            <v>392.09</v>
          </cell>
          <cell r="F717" t="str">
            <v>Transportation Equipment - Trailers</v>
          </cell>
          <cell r="G717">
            <v>0</v>
          </cell>
          <cell r="H717">
            <v>461951.34</v>
          </cell>
          <cell r="I717">
            <v>0</v>
          </cell>
          <cell r="J717">
            <v>-5445.08</v>
          </cell>
          <cell r="K717">
            <v>0</v>
          </cell>
          <cell r="L717">
            <v>456506.26</v>
          </cell>
          <cell r="M717">
            <v>0</v>
          </cell>
          <cell r="N717">
            <v>-5312.9000000000024</v>
          </cell>
          <cell r="O717">
            <v>0</v>
          </cell>
          <cell r="P717">
            <v>451193.36</v>
          </cell>
          <cell r="Q717">
            <v>0</v>
          </cell>
          <cell r="R717">
            <v>142202</v>
          </cell>
          <cell r="S717">
            <v>0</v>
          </cell>
          <cell r="T717">
            <v>2.4524502195796849</v>
          </cell>
          <cell r="U717">
            <v>0</v>
          </cell>
          <cell r="V717">
            <v>11262</v>
          </cell>
          <cell r="W717">
            <v>0</v>
          </cell>
          <cell r="X717">
            <v>-5445.08</v>
          </cell>
          <cell r="Y717">
            <v>0</v>
          </cell>
          <cell r="Z717">
            <v>5</v>
          </cell>
          <cell r="AA717">
            <v>0</v>
          </cell>
          <cell r="AB717">
            <v>272.25400000000002</v>
          </cell>
          <cell r="AC717">
            <v>0</v>
          </cell>
          <cell r="AD717">
            <v>148291.174</v>
          </cell>
          <cell r="AE717">
            <v>0</v>
          </cell>
          <cell r="AF717">
            <v>2.4524502195796849</v>
          </cell>
          <cell r="AG717">
            <v>0</v>
          </cell>
          <cell r="AH717">
            <v>11130</v>
          </cell>
          <cell r="AI717">
            <v>0</v>
          </cell>
          <cell r="AJ717">
            <v>-5312.9000000000024</v>
          </cell>
          <cell r="AK717">
            <v>0</v>
          </cell>
          <cell r="AL717">
            <v>5</v>
          </cell>
          <cell r="AM717">
            <v>0</v>
          </cell>
          <cell r="AN717">
            <v>265.6450000000001</v>
          </cell>
          <cell r="AO717">
            <v>0</v>
          </cell>
          <cell r="AP717">
            <v>154373.91899999999</v>
          </cell>
        </row>
        <row r="718">
          <cell r="A718" t="str">
            <v>39603California</v>
          </cell>
          <cell r="B718" t="str">
            <v>California</v>
          </cell>
          <cell r="C718" t="str">
            <v>California</v>
          </cell>
          <cell r="D718">
            <v>396.03</v>
          </cell>
          <cell r="E718">
            <v>396.03</v>
          </cell>
          <cell r="F718" t="str">
            <v>Light Power Operated Equipment</v>
          </cell>
          <cell r="G718">
            <v>0</v>
          </cell>
          <cell r="H718">
            <v>1197491.3400000001</v>
          </cell>
          <cell r="I718">
            <v>0</v>
          </cell>
          <cell r="J718">
            <v>-205322.71000000002</v>
          </cell>
          <cell r="K718">
            <v>0</v>
          </cell>
          <cell r="L718">
            <v>992168.63000000012</v>
          </cell>
          <cell r="M718">
            <v>0</v>
          </cell>
          <cell r="N718">
            <v>-74015.070000000007</v>
          </cell>
          <cell r="O718">
            <v>0</v>
          </cell>
          <cell r="P718">
            <v>918153.56</v>
          </cell>
          <cell r="Q718">
            <v>0</v>
          </cell>
          <cell r="R718">
            <v>536606</v>
          </cell>
          <cell r="S718">
            <v>0</v>
          </cell>
          <cell r="T718">
            <v>9.7067622610240765</v>
          </cell>
          <cell r="U718">
            <v>0</v>
          </cell>
          <cell r="V718">
            <v>106273</v>
          </cell>
          <cell r="W718">
            <v>0</v>
          </cell>
          <cell r="X718">
            <v>-205322.71000000002</v>
          </cell>
          <cell r="Y718">
            <v>0</v>
          </cell>
          <cell r="Z718">
            <v>15</v>
          </cell>
          <cell r="AA718">
            <v>0</v>
          </cell>
          <cell r="AB718">
            <v>30798.406500000005</v>
          </cell>
          <cell r="AC718">
            <v>0</v>
          </cell>
          <cell r="AD718">
            <v>468354.69649999996</v>
          </cell>
          <cell r="AE718">
            <v>0</v>
          </cell>
          <cell r="AF718">
            <v>9.7067622610240765</v>
          </cell>
          <cell r="AG718">
            <v>0</v>
          </cell>
          <cell r="AH718">
            <v>92715</v>
          </cell>
          <cell r="AI718">
            <v>0</v>
          </cell>
          <cell r="AJ718">
            <v>-74015.070000000007</v>
          </cell>
          <cell r="AK718">
            <v>0</v>
          </cell>
          <cell r="AL718">
            <v>15</v>
          </cell>
          <cell r="AM718">
            <v>0</v>
          </cell>
          <cell r="AN718">
            <v>11102.2605</v>
          </cell>
          <cell r="AO718">
            <v>0</v>
          </cell>
          <cell r="AP718">
            <v>498156.88699999993</v>
          </cell>
        </row>
        <row r="719">
          <cell r="A719" t="str">
            <v>39607California</v>
          </cell>
          <cell r="B719" t="str">
            <v>California</v>
          </cell>
          <cell r="C719" t="str">
            <v>California</v>
          </cell>
          <cell r="D719">
            <v>396.07</v>
          </cell>
          <cell r="E719">
            <v>396.07</v>
          </cell>
          <cell r="F719" t="str">
            <v>Heavy Power Operated Equipment</v>
          </cell>
          <cell r="G719">
            <v>0</v>
          </cell>
          <cell r="H719">
            <v>3402265.82</v>
          </cell>
          <cell r="I719">
            <v>0</v>
          </cell>
          <cell r="J719">
            <v>-170385.43999999997</v>
          </cell>
          <cell r="K719">
            <v>0</v>
          </cell>
          <cell r="L719">
            <v>3231880.38</v>
          </cell>
          <cell r="M719">
            <v>0</v>
          </cell>
          <cell r="N719">
            <v>-180860.24999999997</v>
          </cell>
          <cell r="O719">
            <v>0</v>
          </cell>
          <cell r="P719">
            <v>3051020.13</v>
          </cell>
          <cell r="Q719">
            <v>0</v>
          </cell>
          <cell r="R719">
            <v>1145360</v>
          </cell>
          <cell r="S719">
            <v>0</v>
          </cell>
          <cell r="T719">
            <v>5.3912563839152963</v>
          </cell>
          <cell r="U719">
            <v>0</v>
          </cell>
          <cell r="V719">
            <v>178832</v>
          </cell>
          <cell r="W719">
            <v>0</v>
          </cell>
          <cell r="X719">
            <v>-170385.43999999997</v>
          </cell>
          <cell r="Y719">
            <v>0</v>
          </cell>
          <cell r="Z719">
            <v>15</v>
          </cell>
          <cell r="AA719">
            <v>0</v>
          </cell>
          <cell r="AB719">
            <v>25557.815999999995</v>
          </cell>
          <cell r="AC719">
            <v>0</v>
          </cell>
          <cell r="AD719">
            <v>1179364.3760000002</v>
          </cell>
          <cell r="AE719">
            <v>0</v>
          </cell>
          <cell r="AF719">
            <v>5.3912563839152963</v>
          </cell>
          <cell r="AG719">
            <v>0</v>
          </cell>
          <cell r="AH719">
            <v>169364</v>
          </cell>
          <cell r="AI719">
            <v>0</v>
          </cell>
          <cell r="AJ719">
            <v>-180860.24999999997</v>
          </cell>
          <cell r="AK719">
            <v>0</v>
          </cell>
          <cell r="AL719">
            <v>15</v>
          </cell>
          <cell r="AM719">
            <v>0</v>
          </cell>
          <cell r="AN719">
            <v>27129.037499999995</v>
          </cell>
          <cell r="AO719">
            <v>0</v>
          </cell>
          <cell r="AP719">
            <v>1194997.1635000003</v>
          </cell>
        </row>
        <row r="720">
          <cell r="A720">
            <v>0</v>
          </cell>
          <cell r="B720">
            <v>0</v>
          </cell>
          <cell r="C720">
            <v>0</v>
          </cell>
          <cell r="D720">
            <v>0</v>
          </cell>
          <cell r="E720">
            <v>0</v>
          </cell>
          <cell r="F720" t="str">
            <v>TOTAL CALIFORNIA - GENERAL</v>
          </cell>
          <cell r="G720">
            <v>0</v>
          </cell>
          <cell r="H720">
            <v>10157893.85</v>
          </cell>
          <cell r="I720">
            <v>0</v>
          </cell>
          <cell r="J720">
            <v>-577373.05999999994</v>
          </cell>
          <cell r="K720">
            <v>0</v>
          </cell>
          <cell r="L720">
            <v>9580520.7899999991</v>
          </cell>
          <cell r="M720">
            <v>0</v>
          </cell>
          <cell r="N720">
            <v>-433895.20999999996</v>
          </cell>
          <cell r="O720">
            <v>0</v>
          </cell>
          <cell r="P720">
            <v>9146625.5800000019</v>
          </cell>
          <cell r="Q720">
            <v>0</v>
          </cell>
          <cell r="R720">
            <v>3854766</v>
          </cell>
          <cell r="S720">
            <v>0</v>
          </cell>
          <cell r="T720">
            <v>0</v>
          </cell>
          <cell r="U720">
            <v>0</v>
          </cell>
          <cell r="V720">
            <v>491221</v>
          </cell>
          <cell r="W720">
            <v>0</v>
          </cell>
          <cell r="X720">
            <v>-577373.05999999994</v>
          </cell>
          <cell r="Y720">
            <v>0</v>
          </cell>
          <cell r="Z720">
            <v>0</v>
          </cell>
          <cell r="AA720">
            <v>0</v>
          </cell>
          <cell r="AB720">
            <v>90204.257499999992</v>
          </cell>
          <cell r="AC720">
            <v>0</v>
          </cell>
          <cell r="AD720">
            <v>3858818.1975000002</v>
          </cell>
          <cell r="AE720">
            <v>0</v>
          </cell>
          <cell r="AF720">
            <v>0</v>
          </cell>
          <cell r="AG720">
            <v>0</v>
          </cell>
          <cell r="AH720">
            <v>455653</v>
          </cell>
          <cell r="AI720">
            <v>0</v>
          </cell>
          <cell r="AJ720">
            <v>-433895.20999999996</v>
          </cell>
          <cell r="AK720">
            <v>0</v>
          </cell>
          <cell r="AL720">
            <v>0</v>
          </cell>
          <cell r="AM720">
            <v>0</v>
          </cell>
          <cell r="AN720">
            <v>67018.789499999999</v>
          </cell>
          <cell r="AO720">
            <v>0</v>
          </cell>
          <cell r="AP720">
            <v>3947594.7770000002</v>
          </cell>
        </row>
        <row r="721">
          <cell r="A721">
            <v>0</v>
          </cell>
          <cell r="B721">
            <v>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</row>
        <row r="722">
          <cell r="A722">
            <v>0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 t="str">
            <v>UTAH - GENERAL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</row>
        <row r="723">
          <cell r="A723" t="str">
            <v>38920Utah</v>
          </cell>
          <cell r="B723" t="str">
            <v>Utah</v>
          </cell>
          <cell r="C723" t="str">
            <v>Utah</v>
          </cell>
          <cell r="D723">
            <v>389.2</v>
          </cell>
          <cell r="E723">
            <v>389.2</v>
          </cell>
          <cell r="F723" t="str">
            <v>Land Rights</v>
          </cell>
          <cell r="G723">
            <v>0</v>
          </cell>
          <cell r="H723">
            <v>35298.050000000003</v>
          </cell>
          <cell r="I723">
            <v>0</v>
          </cell>
          <cell r="J723">
            <v>-809.2700000000001</v>
          </cell>
          <cell r="K723">
            <v>0</v>
          </cell>
          <cell r="L723">
            <v>34488.780000000006</v>
          </cell>
          <cell r="M723">
            <v>0</v>
          </cell>
          <cell r="N723">
            <v>-814.69</v>
          </cell>
          <cell r="O723">
            <v>0</v>
          </cell>
          <cell r="P723">
            <v>33674.090000000004</v>
          </cell>
          <cell r="Q723">
            <v>0</v>
          </cell>
          <cell r="R723">
            <v>18073</v>
          </cell>
          <cell r="S723">
            <v>0</v>
          </cell>
          <cell r="T723">
            <v>2.0102909319401174</v>
          </cell>
          <cell r="U723">
            <v>0</v>
          </cell>
          <cell r="V723">
            <v>701</v>
          </cell>
          <cell r="W723">
            <v>0</v>
          </cell>
          <cell r="X723">
            <v>-809.2700000000001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17964.73</v>
          </cell>
          <cell r="AE723">
            <v>0</v>
          </cell>
          <cell r="AF723">
            <v>2.0102909319401174</v>
          </cell>
          <cell r="AG723">
            <v>0</v>
          </cell>
          <cell r="AH723">
            <v>685</v>
          </cell>
          <cell r="AI723">
            <v>0</v>
          </cell>
          <cell r="AJ723">
            <v>-814.69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17835.04</v>
          </cell>
        </row>
        <row r="724">
          <cell r="A724" t="str">
            <v>39000Utah</v>
          </cell>
          <cell r="B724" t="str">
            <v>Utah</v>
          </cell>
          <cell r="C724" t="str">
            <v>Utah</v>
          </cell>
          <cell r="D724">
            <v>390</v>
          </cell>
          <cell r="E724">
            <v>390</v>
          </cell>
          <cell r="F724" t="str">
            <v>Structures and Improvements</v>
          </cell>
          <cell r="G724">
            <v>0</v>
          </cell>
          <cell r="H724">
            <v>90351122.719999999</v>
          </cell>
          <cell r="I724">
            <v>0</v>
          </cell>
          <cell r="J724">
            <v>-1304889.04</v>
          </cell>
          <cell r="K724">
            <v>0</v>
          </cell>
          <cell r="L724">
            <v>89046233.679999992</v>
          </cell>
          <cell r="M724">
            <v>0</v>
          </cell>
          <cell r="N724">
            <v>-1256724.2399999998</v>
          </cell>
          <cell r="O724">
            <v>0</v>
          </cell>
          <cell r="P724">
            <v>87789509.439999998</v>
          </cell>
          <cell r="Q724">
            <v>0</v>
          </cell>
          <cell r="R724">
            <v>26437183</v>
          </cell>
          <cell r="S724">
            <v>0</v>
          </cell>
          <cell r="T724">
            <v>2.2128641370603295</v>
          </cell>
          <cell r="U724">
            <v>0</v>
          </cell>
          <cell r="V724">
            <v>1984910</v>
          </cell>
          <cell r="W724">
            <v>0</v>
          </cell>
          <cell r="X724">
            <v>-1304889.04</v>
          </cell>
          <cell r="Y724">
            <v>0</v>
          </cell>
          <cell r="Z724">
            <v>5</v>
          </cell>
          <cell r="AA724">
            <v>0</v>
          </cell>
          <cell r="AB724">
            <v>65244.452000000005</v>
          </cell>
          <cell r="AC724">
            <v>0</v>
          </cell>
          <cell r="AD724">
            <v>27182448.412</v>
          </cell>
          <cell r="AE724">
            <v>0</v>
          </cell>
          <cell r="AF724">
            <v>2.2128641370603295</v>
          </cell>
          <cell r="AG724">
            <v>0</v>
          </cell>
          <cell r="AH724">
            <v>1956567</v>
          </cell>
          <cell r="AI724">
            <v>0</v>
          </cell>
          <cell r="AJ724">
            <v>-1256724.2399999998</v>
          </cell>
          <cell r="AK724">
            <v>0</v>
          </cell>
          <cell r="AL724">
            <v>5</v>
          </cell>
          <cell r="AM724">
            <v>0</v>
          </cell>
          <cell r="AN724">
            <v>62836.211999999992</v>
          </cell>
          <cell r="AO724">
            <v>0</v>
          </cell>
          <cell r="AP724">
            <v>27945127.384000003</v>
          </cell>
        </row>
        <row r="725">
          <cell r="A725" t="str">
            <v>39201Utah</v>
          </cell>
          <cell r="B725" t="str">
            <v>Utah</v>
          </cell>
          <cell r="C725" t="str">
            <v>Utah</v>
          </cell>
          <cell r="D725">
            <v>392.01</v>
          </cell>
          <cell r="E725">
            <v>392.01</v>
          </cell>
          <cell r="F725" t="str">
            <v>Transportation Equipment - Light Trucks and Vans</v>
          </cell>
          <cell r="G725">
            <v>0</v>
          </cell>
          <cell r="H725">
            <v>15782371.74</v>
          </cell>
          <cell r="I725">
            <v>0</v>
          </cell>
          <cell r="J725">
            <v>-1692101.3099999998</v>
          </cell>
          <cell r="K725">
            <v>0</v>
          </cell>
          <cell r="L725">
            <v>14090270.43</v>
          </cell>
          <cell r="M725">
            <v>0</v>
          </cell>
          <cell r="N725">
            <v>-1659698.4599999997</v>
          </cell>
          <cell r="O725">
            <v>0</v>
          </cell>
          <cell r="P725">
            <v>12430571.970000001</v>
          </cell>
          <cell r="Q725">
            <v>0</v>
          </cell>
          <cell r="R725">
            <v>7805851</v>
          </cell>
          <cell r="S725">
            <v>0</v>
          </cell>
          <cell r="T725">
            <v>7.6251295584541134</v>
          </cell>
          <cell r="U725">
            <v>0</v>
          </cell>
          <cell r="V725">
            <v>1138914</v>
          </cell>
          <cell r="W725">
            <v>0</v>
          </cell>
          <cell r="X725">
            <v>-1692101.3099999998</v>
          </cell>
          <cell r="Y725">
            <v>0</v>
          </cell>
          <cell r="Z725">
            <v>10</v>
          </cell>
          <cell r="AA725">
            <v>0</v>
          </cell>
          <cell r="AB725">
            <v>169210.13099999996</v>
          </cell>
          <cell r="AC725">
            <v>0</v>
          </cell>
          <cell r="AD725">
            <v>7421873.8210000005</v>
          </cell>
          <cell r="AE725">
            <v>0</v>
          </cell>
          <cell r="AF725">
            <v>7.6251295584541134</v>
          </cell>
          <cell r="AG725">
            <v>0</v>
          </cell>
          <cell r="AH725">
            <v>1011124</v>
          </cell>
          <cell r="AI725">
            <v>0</v>
          </cell>
          <cell r="AJ725">
            <v>-1659698.4599999997</v>
          </cell>
          <cell r="AK725">
            <v>0</v>
          </cell>
          <cell r="AL725">
            <v>10</v>
          </cell>
          <cell r="AM725">
            <v>0</v>
          </cell>
          <cell r="AN725">
            <v>165969.84599999999</v>
          </cell>
          <cell r="AO725">
            <v>0</v>
          </cell>
          <cell r="AP725">
            <v>6939269.2070000004</v>
          </cell>
        </row>
        <row r="726">
          <cell r="A726" t="str">
            <v>39230Utah</v>
          </cell>
          <cell r="B726" t="str">
            <v>Utah</v>
          </cell>
          <cell r="C726" t="str">
            <v>Utah</v>
          </cell>
          <cell r="D726">
            <v>392.3</v>
          </cell>
          <cell r="E726">
            <v>392.3</v>
          </cell>
          <cell r="F726" t="str">
            <v>Aircraft</v>
          </cell>
          <cell r="G726">
            <v>0</v>
          </cell>
          <cell r="H726">
            <v>3076269.26</v>
          </cell>
          <cell r="I726">
            <v>0</v>
          </cell>
          <cell r="J726">
            <v>0</v>
          </cell>
          <cell r="K726">
            <v>0</v>
          </cell>
          <cell r="L726">
            <v>3076269.26</v>
          </cell>
          <cell r="M726">
            <v>0</v>
          </cell>
          <cell r="N726">
            <v>0</v>
          </cell>
          <cell r="O726">
            <v>0</v>
          </cell>
          <cell r="P726">
            <v>3076269.26</v>
          </cell>
          <cell r="Q726">
            <v>0</v>
          </cell>
          <cell r="R726">
            <v>439135</v>
          </cell>
          <cell r="S726">
            <v>0</v>
          </cell>
          <cell r="T726">
            <v>3.5859446334649747</v>
          </cell>
          <cell r="U726">
            <v>0</v>
          </cell>
          <cell r="V726">
            <v>110313</v>
          </cell>
          <cell r="W726">
            <v>0</v>
          </cell>
          <cell r="X726">
            <v>0</v>
          </cell>
          <cell r="Y726">
            <v>0</v>
          </cell>
          <cell r="Z726">
            <v>64</v>
          </cell>
          <cell r="AA726">
            <v>0</v>
          </cell>
          <cell r="AB726">
            <v>0</v>
          </cell>
          <cell r="AC726">
            <v>0</v>
          </cell>
          <cell r="AD726">
            <v>549448</v>
          </cell>
          <cell r="AE726">
            <v>0</v>
          </cell>
          <cell r="AF726">
            <v>3.5859446334649747</v>
          </cell>
          <cell r="AG726">
            <v>0</v>
          </cell>
          <cell r="AH726">
            <v>110313</v>
          </cell>
          <cell r="AI726">
            <v>0</v>
          </cell>
          <cell r="AJ726">
            <v>0</v>
          </cell>
          <cell r="AK726">
            <v>0</v>
          </cell>
          <cell r="AL726">
            <v>64</v>
          </cell>
          <cell r="AM726">
            <v>0</v>
          </cell>
          <cell r="AN726">
            <v>0</v>
          </cell>
          <cell r="AO726">
            <v>0</v>
          </cell>
          <cell r="AP726">
            <v>659761</v>
          </cell>
        </row>
        <row r="727">
          <cell r="A727" t="str">
            <v>39205Utah</v>
          </cell>
          <cell r="B727" t="str">
            <v>Utah</v>
          </cell>
          <cell r="C727" t="str">
            <v>Utah</v>
          </cell>
          <cell r="D727">
            <v>392.05</v>
          </cell>
          <cell r="E727">
            <v>392.05</v>
          </cell>
          <cell r="F727" t="str">
            <v>Transportation Equipment - Medium Trucks</v>
          </cell>
          <cell r="G727">
            <v>0</v>
          </cell>
          <cell r="H727">
            <v>21495245.66</v>
          </cell>
          <cell r="I727">
            <v>0</v>
          </cell>
          <cell r="J727">
            <v>-1248519.2799999998</v>
          </cell>
          <cell r="K727">
            <v>0</v>
          </cell>
          <cell r="L727">
            <v>20246726.379999999</v>
          </cell>
          <cell r="M727">
            <v>0</v>
          </cell>
          <cell r="N727">
            <v>-1288510.19</v>
          </cell>
          <cell r="O727">
            <v>0</v>
          </cell>
          <cell r="P727">
            <v>18958216.189999998</v>
          </cell>
          <cell r="Q727">
            <v>0</v>
          </cell>
          <cell r="R727">
            <v>8322264</v>
          </cell>
          <cell r="S727">
            <v>0</v>
          </cell>
          <cell r="T727">
            <v>5.0511041420662437</v>
          </cell>
          <cell r="U727">
            <v>0</v>
          </cell>
          <cell r="V727">
            <v>1054215</v>
          </cell>
          <cell r="W727">
            <v>0</v>
          </cell>
          <cell r="X727">
            <v>-1248519.2799999998</v>
          </cell>
          <cell r="Y727">
            <v>0</v>
          </cell>
          <cell r="Z727">
            <v>10</v>
          </cell>
          <cell r="AA727">
            <v>0</v>
          </cell>
          <cell r="AB727">
            <v>124851.92799999997</v>
          </cell>
          <cell r="AC727">
            <v>0</v>
          </cell>
          <cell r="AD727">
            <v>8252811.648000001</v>
          </cell>
          <cell r="AE727">
            <v>0</v>
          </cell>
          <cell r="AF727">
            <v>5.0511041420662437</v>
          </cell>
          <cell r="AG727">
            <v>0</v>
          </cell>
          <cell r="AH727">
            <v>990141</v>
          </cell>
          <cell r="AI727">
            <v>0</v>
          </cell>
          <cell r="AJ727">
            <v>-1288510.19</v>
          </cell>
          <cell r="AK727">
            <v>0</v>
          </cell>
          <cell r="AL727">
            <v>10</v>
          </cell>
          <cell r="AM727">
            <v>0</v>
          </cell>
          <cell r="AN727">
            <v>128851.01899999999</v>
          </cell>
          <cell r="AO727">
            <v>0</v>
          </cell>
          <cell r="AP727">
            <v>8083293.4770000027</v>
          </cell>
        </row>
        <row r="728">
          <cell r="A728" t="str">
            <v>39209Utah</v>
          </cell>
          <cell r="B728" t="str">
            <v>Utah</v>
          </cell>
          <cell r="C728" t="str">
            <v>Utah</v>
          </cell>
          <cell r="D728">
            <v>392.09</v>
          </cell>
          <cell r="E728">
            <v>392.09</v>
          </cell>
          <cell r="F728" t="str">
            <v>Transportation Equipment - Trailers</v>
          </cell>
          <cell r="G728">
            <v>0</v>
          </cell>
          <cell r="H728">
            <v>7090753.1299999999</v>
          </cell>
          <cell r="I728">
            <v>0</v>
          </cell>
          <cell r="J728">
            <v>-248428.84999999998</v>
          </cell>
          <cell r="K728">
            <v>0</v>
          </cell>
          <cell r="L728">
            <v>6842324.2800000003</v>
          </cell>
          <cell r="M728">
            <v>0</v>
          </cell>
          <cell r="N728">
            <v>-244173.82999999996</v>
          </cell>
          <cell r="O728">
            <v>0</v>
          </cell>
          <cell r="P728">
            <v>6598150.4500000002</v>
          </cell>
          <cell r="Q728">
            <v>0</v>
          </cell>
          <cell r="R728">
            <v>2285961</v>
          </cell>
          <cell r="S728">
            <v>0</v>
          </cell>
          <cell r="T728">
            <v>2.4524502195796849</v>
          </cell>
          <cell r="U728">
            <v>0</v>
          </cell>
          <cell r="V728">
            <v>170851</v>
          </cell>
          <cell r="W728">
            <v>0</v>
          </cell>
          <cell r="X728">
            <v>-248428.84999999998</v>
          </cell>
          <cell r="Y728">
            <v>0</v>
          </cell>
          <cell r="Z728">
            <v>25</v>
          </cell>
          <cell r="AA728">
            <v>0</v>
          </cell>
          <cell r="AB728">
            <v>62107.212499999994</v>
          </cell>
          <cell r="AC728">
            <v>0</v>
          </cell>
          <cell r="AD728">
            <v>2270490.3624999998</v>
          </cell>
          <cell r="AE728">
            <v>0</v>
          </cell>
          <cell r="AF728">
            <v>2.4524502195796849</v>
          </cell>
          <cell r="AG728">
            <v>0</v>
          </cell>
          <cell r="AH728">
            <v>164810</v>
          </cell>
          <cell r="AI728">
            <v>0</v>
          </cell>
          <cell r="AJ728">
            <v>-244173.82999999996</v>
          </cell>
          <cell r="AK728">
            <v>0</v>
          </cell>
          <cell r="AL728">
            <v>25</v>
          </cell>
          <cell r="AM728">
            <v>0</v>
          </cell>
          <cell r="AN728">
            <v>61043.45749999999</v>
          </cell>
          <cell r="AO728">
            <v>0</v>
          </cell>
          <cell r="AP728">
            <v>2252169.9899999998</v>
          </cell>
        </row>
        <row r="729">
          <cell r="A729" t="str">
            <v>39603Utah</v>
          </cell>
          <cell r="B729" t="str">
            <v>Utah</v>
          </cell>
          <cell r="C729" t="str">
            <v>Utah</v>
          </cell>
          <cell r="D729">
            <v>396.03</v>
          </cell>
          <cell r="E729">
            <v>396.03</v>
          </cell>
          <cell r="F729" t="str">
            <v>Light Power Operated Equipment</v>
          </cell>
          <cell r="G729">
            <v>0</v>
          </cell>
          <cell r="H729">
            <v>6295956.5300000003</v>
          </cell>
          <cell r="I729">
            <v>0</v>
          </cell>
          <cell r="J729">
            <v>-404696.10000000003</v>
          </cell>
          <cell r="K729">
            <v>0</v>
          </cell>
          <cell r="L729">
            <v>5891260.4300000006</v>
          </cell>
          <cell r="M729">
            <v>0</v>
          </cell>
          <cell r="N729">
            <v>-409862.18</v>
          </cell>
          <cell r="O729">
            <v>0</v>
          </cell>
          <cell r="P729">
            <v>5481398.2500000009</v>
          </cell>
          <cell r="Q729">
            <v>0</v>
          </cell>
          <cell r="R729">
            <v>1752852</v>
          </cell>
          <cell r="S729">
            <v>0</v>
          </cell>
          <cell r="T729">
            <v>9.7067622610240765</v>
          </cell>
          <cell r="U729">
            <v>0</v>
          </cell>
          <cell r="V729">
            <v>591492</v>
          </cell>
          <cell r="W729">
            <v>0</v>
          </cell>
          <cell r="X729">
            <v>-404696.10000000003</v>
          </cell>
          <cell r="Y729">
            <v>0</v>
          </cell>
          <cell r="Z729">
            <v>10</v>
          </cell>
          <cell r="AA729">
            <v>0</v>
          </cell>
          <cell r="AB729">
            <v>40469.610000000008</v>
          </cell>
          <cell r="AC729">
            <v>0</v>
          </cell>
          <cell r="AD729">
            <v>1980117.51</v>
          </cell>
          <cell r="AE729">
            <v>0</v>
          </cell>
          <cell r="AF729">
            <v>9.7067622610240765</v>
          </cell>
          <cell r="AG729">
            <v>0</v>
          </cell>
          <cell r="AH729">
            <v>551958</v>
          </cell>
          <cell r="AI729">
            <v>0</v>
          </cell>
          <cell r="AJ729">
            <v>-409862.18</v>
          </cell>
          <cell r="AK729">
            <v>0</v>
          </cell>
          <cell r="AL729">
            <v>10</v>
          </cell>
          <cell r="AM729">
            <v>0</v>
          </cell>
          <cell r="AN729">
            <v>40986.218000000001</v>
          </cell>
          <cell r="AO729">
            <v>0</v>
          </cell>
          <cell r="AP729">
            <v>2163199.5479999995</v>
          </cell>
        </row>
        <row r="730">
          <cell r="A730" t="str">
            <v>39607Utah</v>
          </cell>
          <cell r="B730" t="str">
            <v>Utah</v>
          </cell>
          <cell r="C730" t="str">
            <v>Utah</v>
          </cell>
          <cell r="D730">
            <v>396.07</v>
          </cell>
          <cell r="E730">
            <v>396.07</v>
          </cell>
          <cell r="F730" t="str">
            <v>Heavy Power Operated Equipment</v>
          </cell>
          <cell r="G730">
            <v>0</v>
          </cell>
          <cell r="H730">
            <v>50520185.100000001</v>
          </cell>
          <cell r="I730">
            <v>0</v>
          </cell>
          <cell r="J730">
            <v>-3322603.9200000004</v>
          </cell>
          <cell r="K730">
            <v>0</v>
          </cell>
          <cell r="L730">
            <v>47197581.18</v>
          </cell>
          <cell r="M730">
            <v>0</v>
          </cell>
          <cell r="N730">
            <v>-3299351.9</v>
          </cell>
          <cell r="O730">
            <v>0</v>
          </cell>
          <cell r="P730">
            <v>43898229.280000001</v>
          </cell>
          <cell r="Q730">
            <v>0</v>
          </cell>
          <cell r="R730">
            <v>13443662</v>
          </cell>
          <cell r="S730">
            <v>0</v>
          </cell>
          <cell r="T730">
            <v>5.3912563839152963</v>
          </cell>
          <cell r="U730">
            <v>0</v>
          </cell>
          <cell r="V730">
            <v>2634108</v>
          </cell>
          <cell r="W730">
            <v>0</v>
          </cell>
          <cell r="X730">
            <v>-3322603.9200000004</v>
          </cell>
          <cell r="Y730">
            <v>0</v>
          </cell>
          <cell r="Z730">
            <v>15</v>
          </cell>
          <cell r="AA730">
            <v>0</v>
          </cell>
          <cell r="AB730">
            <v>498390.58800000005</v>
          </cell>
          <cell r="AC730">
            <v>0</v>
          </cell>
          <cell r="AD730">
            <v>13253556.668</v>
          </cell>
          <cell r="AE730">
            <v>0</v>
          </cell>
          <cell r="AF730">
            <v>5.3912563839152963</v>
          </cell>
          <cell r="AG730">
            <v>0</v>
          </cell>
          <cell r="AH730">
            <v>2455604</v>
          </cell>
          <cell r="AI730">
            <v>0</v>
          </cell>
          <cell r="AJ730">
            <v>-3299351.9</v>
          </cell>
          <cell r="AK730">
            <v>0</v>
          </cell>
          <cell r="AL730">
            <v>15</v>
          </cell>
          <cell r="AM730">
            <v>0</v>
          </cell>
          <cell r="AN730">
            <v>494902.78499999997</v>
          </cell>
          <cell r="AO730">
            <v>0</v>
          </cell>
          <cell r="AP730">
            <v>12904711.552999999</v>
          </cell>
        </row>
        <row r="731">
          <cell r="A731">
            <v>0</v>
          </cell>
          <cell r="B731">
            <v>0</v>
          </cell>
          <cell r="C731">
            <v>0</v>
          </cell>
          <cell r="D731">
            <v>0</v>
          </cell>
          <cell r="E731">
            <v>0</v>
          </cell>
          <cell r="F731" t="str">
            <v>TOTAL UTAH - GENERAL</v>
          </cell>
          <cell r="G731">
            <v>0</v>
          </cell>
          <cell r="H731">
            <v>194647202.19</v>
          </cell>
          <cell r="I731">
            <v>0</v>
          </cell>
          <cell r="J731">
            <v>-8222047.7699999996</v>
          </cell>
          <cell r="K731">
            <v>0</v>
          </cell>
          <cell r="L731">
            <v>186425154.41999999</v>
          </cell>
          <cell r="M731">
            <v>0</v>
          </cell>
          <cell r="N731">
            <v>-8159135.4900000002</v>
          </cell>
          <cell r="O731">
            <v>0</v>
          </cell>
          <cell r="P731">
            <v>178266018.93000001</v>
          </cell>
          <cell r="Q731">
            <v>0</v>
          </cell>
          <cell r="R731">
            <v>60504981</v>
          </cell>
          <cell r="S731">
            <v>0</v>
          </cell>
          <cell r="T731">
            <v>0</v>
          </cell>
          <cell r="U731">
            <v>0</v>
          </cell>
          <cell r="V731">
            <v>7685504</v>
          </cell>
          <cell r="W731">
            <v>0</v>
          </cell>
          <cell r="X731">
            <v>-8222047.7699999996</v>
          </cell>
          <cell r="Y731">
            <v>0</v>
          </cell>
          <cell r="Z731">
            <v>0</v>
          </cell>
          <cell r="AA731">
            <v>0</v>
          </cell>
          <cell r="AB731">
            <v>960273.92149999994</v>
          </cell>
          <cell r="AC731">
            <v>0</v>
          </cell>
          <cell r="AD731">
            <v>60928711.151499994</v>
          </cell>
          <cell r="AE731">
            <v>0</v>
          </cell>
          <cell r="AF731">
            <v>0</v>
          </cell>
          <cell r="AG731">
            <v>0</v>
          </cell>
          <cell r="AH731">
            <v>7241202</v>
          </cell>
          <cell r="AI731">
            <v>0</v>
          </cell>
          <cell r="AJ731">
            <v>-8159135.4900000002</v>
          </cell>
          <cell r="AK731">
            <v>0</v>
          </cell>
          <cell r="AL731">
            <v>0</v>
          </cell>
          <cell r="AM731">
            <v>0</v>
          </cell>
          <cell r="AN731">
            <v>954589.53749999986</v>
          </cell>
          <cell r="AO731">
            <v>0</v>
          </cell>
          <cell r="AP731">
            <v>60965367.199000016</v>
          </cell>
        </row>
        <row r="732">
          <cell r="A732">
            <v>0</v>
          </cell>
          <cell r="B732">
            <v>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</row>
        <row r="733">
          <cell r="A733">
            <v>0</v>
          </cell>
          <cell r="B733">
            <v>0</v>
          </cell>
          <cell r="C733">
            <v>0</v>
          </cell>
          <cell r="D733">
            <v>0</v>
          </cell>
          <cell r="E733">
            <v>0</v>
          </cell>
          <cell r="F733" t="str">
            <v>TOTAL GENERAL PLANT</v>
          </cell>
          <cell r="G733">
            <v>0</v>
          </cell>
          <cell r="H733">
            <v>454793010.87000006</v>
          </cell>
          <cell r="I733">
            <v>0</v>
          </cell>
          <cell r="J733">
            <v>-18779318.710000005</v>
          </cell>
          <cell r="K733">
            <v>0</v>
          </cell>
          <cell r="L733">
            <v>436013692.16000003</v>
          </cell>
          <cell r="M733">
            <v>0</v>
          </cell>
          <cell r="N733">
            <v>-18052548.369999997</v>
          </cell>
          <cell r="O733">
            <v>0</v>
          </cell>
          <cell r="P733">
            <v>417961143.78999996</v>
          </cell>
          <cell r="Q733">
            <v>0</v>
          </cell>
          <cell r="R733">
            <v>133453357</v>
          </cell>
          <cell r="S733">
            <v>0</v>
          </cell>
          <cell r="T733">
            <v>0</v>
          </cell>
          <cell r="U733">
            <v>0</v>
          </cell>
          <cell r="V733">
            <v>18796986</v>
          </cell>
          <cell r="W733">
            <v>0</v>
          </cell>
          <cell r="X733">
            <v>-18779318.710000005</v>
          </cell>
          <cell r="Y733">
            <v>0</v>
          </cell>
          <cell r="Z733">
            <v>0</v>
          </cell>
          <cell r="AA733">
            <v>0</v>
          </cell>
          <cell r="AB733">
            <v>2433336.4670000006</v>
          </cell>
          <cell r="AC733">
            <v>0</v>
          </cell>
          <cell r="AD733">
            <v>135904360.757</v>
          </cell>
          <cell r="AE733">
            <v>0</v>
          </cell>
          <cell r="AF733">
            <v>0</v>
          </cell>
          <cell r="AG733">
            <v>0</v>
          </cell>
          <cell r="AH733">
            <v>17706065</v>
          </cell>
          <cell r="AI733">
            <v>0</v>
          </cell>
          <cell r="AJ733">
            <v>-18052548.369999997</v>
          </cell>
          <cell r="AK733">
            <v>0</v>
          </cell>
          <cell r="AL733">
            <v>0</v>
          </cell>
          <cell r="AM733">
            <v>0</v>
          </cell>
          <cell r="AN733">
            <v>2336377.3480000007</v>
          </cell>
          <cell r="AO733">
            <v>0</v>
          </cell>
          <cell r="AP733">
            <v>137894254.73499998</v>
          </cell>
        </row>
        <row r="734">
          <cell r="A734">
            <v>0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</row>
        <row r="735">
          <cell r="A735">
            <v>0</v>
          </cell>
          <cell r="B735">
            <v>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</row>
        <row r="736">
          <cell r="A736">
            <v>0</v>
          </cell>
          <cell r="B736">
            <v>0</v>
          </cell>
          <cell r="C736">
            <v>0</v>
          </cell>
          <cell r="D736">
            <v>0</v>
          </cell>
          <cell r="E736" t="str">
            <v>UTAH MINING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</row>
        <row r="737">
          <cell r="A737" t="str">
            <v>39930Utah</v>
          </cell>
          <cell r="B737" t="str">
            <v>Utah</v>
          </cell>
          <cell r="C737" t="str">
            <v>Utah</v>
          </cell>
          <cell r="D737">
            <v>399.3</v>
          </cell>
          <cell r="E737">
            <v>399.3</v>
          </cell>
          <cell r="F737" t="str">
            <v>Structures and Improvements</v>
          </cell>
          <cell r="G737">
            <v>0</v>
          </cell>
          <cell r="H737">
            <v>15693192.640000001</v>
          </cell>
          <cell r="I737">
            <v>0</v>
          </cell>
          <cell r="J737">
            <v>-307822.59000000003</v>
          </cell>
          <cell r="K737">
            <v>0</v>
          </cell>
          <cell r="L737">
            <v>15385370.050000001</v>
          </cell>
          <cell r="M737">
            <v>0</v>
          </cell>
          <cell r="N737">
            <v>-317895.15000000002</v>
          </cell>
          <cell r="O737">
            <v>0</v>
          </cell>
          <cell r="P737">
            <v>15067474.9</v>
          </cell>
          <cell r="Q737">
            <v>0</v>
          </cell>
          <cell r="R737">
            <v>9679311</v>
          </cell>
          <cell r="S737">
            <v>0</v>
          </cell>
          <cell r="T737">
            <v>0.81441230043344026</v>
          </cell>
          <cell r="U737">
            <v>0</v>
          </cell>
          <cell r="V737">
            <v>126554</v>
          </cell>
          <cell r="W737">
            <v>0</v>
          </cell>
          <cell r="X737">
            <v>-307822.59000000003</v>
          </cell>
          <cell r="Y737">
            <v>0</v>
          </cell>
          <cell r="Z737">
            <v>-1</v>
          </cell>
          <cell r="AA737">
            <v>0</v>
          </cell>
          <cell r="AB737">
            <v>-3078.2259000000004</v>
          </cell>
          <cell r="AC737">
            <v>0</v>
          </cell>
          <cell r="AD737">
            <v>9494964.1841000002</v>
          </cell>
          <cell r="AE737">
            <v>0</v>
          </cell>
          <cell r="AF737">
            <v>0.81441230043344026</v>
          </cell>
          <cell r="AG737">
            <v>0</v>
          </cell>
          <cell r="AH737">
            <v>124006</v>
          </cell>
          <cell r="AI737">
            <v>0</v>
          </cell>
          <cell r="AJ737">
            <v>-317895.15000000002</v>
          </cell>
          <cell r="AK737">
            <v>0</v>
          </cell>
          <cell r="AL737">
            <v>-1</v>
          </cell>
          <cell r="AM737">
            <v>0</v>
          </cell>
          <cell r="AN737">
            <v>-3178.9515000000001</v>
          </cell>
          <cell r="AO737">
            <v>0</v>
          </cell>
          <cell r="AP737">
            <v>9297896.0825999994</v>
          </cell>
        </row>
        <row r="738">
          <cell r="A738" t="str">
            <v>39931Utah</v>
          </cell>
          <cell r="B738" t="str">
            <v>Utah</v>
          </cell>
          <cell r="C738" t="str">
            <v>Utah</v>
          </cell>
          <cell r="D738">
            <v>399.31</v>
          </cell>
          <cell r="E738">
            <v>399.31</v>
          </cell>
          <cell r="F738" t="str">
            <v>Structures and Improvements - Prep Plant</v>
          </cell>
          <cell r="G738">
            <v>0</v>
          </cell>
          <cell r="H738">
            <v>24395253.870000001</v>
          </cell>
          <cell r="I738">
            <v>0</v>
          </cell>
          <cell r="J738">
            <v>-58721.290000000008</v>
          </cell>
          <cell r="K738">
            <v>0</v>
          </cell>
          <cell r="L738">
            <v>24336532.580000002</v>
          </cell>
          <cell r="M738">
            <v>0</v>
          </cell>
          <cell r="N738">
            <v>-67064.369999999981</v>
          </cell>
          <cell r="O738">
            <v>0</v>
          </cell>
          <cell r="P738">
            <v>24269468.210000001</v>
          </cell>
          <cell r="Q738">
            <v>0</v>
          </cell>
          <cell r="R738">
            <v>15333506</v>
          </cell>
          <cell r="S738">
            <v>0</v>
          </cell>
          <cell r="T738">
            <v>1.8562799192858557</v>
          </cell>
          <cell r="U738">
            <v>0</v>
          </cell>
          <cell r="V738">
            <v>452299</v>
          </cell>
          <cell r="W738">
            <v>0</v>
          </cell>
          <cell r="X738">
            <v>-58721.290000000008</v>
          </cell>
          <cell r="Y738">
            <v>0</v>
          </cell>
          <cell r="Z738">
            <v>-7</v>
          </cell>
          <cell r="AA738">
            <v>0</v>
          </cell>
          <cell r="AB738">
            <v>-4110.4903000000004</v>
          </cell>
          <cell r="AC738">
            <v>0</v>
          </cell>
          <cell r="AD738">
            <v>15722973.219700001</v>
          </cell>
          <cell r="AE738">
            <v>0</v>
          </cell>
          <cell r="AF738">
            <v>1.8562799192858557</v>
          </cell>
          <cell r="AG738">
            <v>0</v>
          </cell>
          <cell r="AH738">
            <v>451132</v>
          </cell>
          <cell r="AI738">
            <v>0</v>
          </cell>
          <cell r="AJ738">
            <v>-67064.369999999981</v>
          </cell>
          <cell r="AK738">
            <v>0</v>
          </cell>
          <cell r="AL738">
            <v>-7</v>
          </cell>
          <cell r="AM738">
            <v>0</v>
          </cell>
          <cell r="AN738">
            <v>-4694.5058999999983</v>
          </cell>
          <cell r="AO738">
            <v>0</v>
          </cell>
          <cell r="AP738">
            <v>16102346.343800003</v>
          </cell>
        </row>
        <row r="739">
          <cell r="A739" t="str">
            <v>39941Utah</v>
          </cell>
          <cell r="B739" t="str">
            <v>Utah</v>
          </cell>
          <cell r="C739" t="str">
            <v>Utah</v>
          </cell>
          <cell r="D739">
            <v>399.41</v>
          </cell>
          <cell r="E739">
            <v>399.41</v>
          </cell>
          <cell r="F739" t="str">
            <v>Surface Processing Equipment - Prep Plant</v>
          </cell>
          <cell r="G739">
            <v>0</v>
          </cell>
          <cell r="H739">
            <v>8155178.0899999999</v>
          </cell>
          <cell r="I739">
            <v>0</v>
          </cell>
          <cell r="J739">
            <v>-18161.119999999995</v>
          </cell>
          <cell r="K739">
            <v>0</v>
          </cell>
          <cell r="L739">
            <v>8137016.9699999997</v>
          </cell>
          <cell r="M739">
            <v>0</v>
          </cell>
          <cell r="N739">
            <v>-20883.11</v>
          </cell>
          <cell r="O739">
            <v>0</v>
          </cell>
          <cell r="P739">
            <v>8116133.8599999994</v>
          </cell>
          <cell r="Q739">
            <v>0</v>
          </cell>
          <cell r="R739">
            <v>5102375</v>
          </cell>
          <cell r="S739">
            <v>0</v>
          </cell>
          <cell r="T739">
            <v>1.8810951381994572</v>
          </cell>
          <cell r="U739">
            <v>0</v>
          </cell>
          <cell r="V739">
            <v>153236</v>
          </cell>
          <cell r="W739">
            <v>0</v>
          </cell>
          <cell r="X739">
            <v>-18161.119999999995</v>
          </cell>
          <cell r="Y739">
            <v>0</v>
          </cell>
          <cell r="Z739">
            <v>-7</v>
          </cell>
          <cell r="AA739">
            <v>0</v>
          </cell>
          <cell r="AB739">
            <v>-1271.2783999999997</v>
          </cell>
          <cell r="AC739">
            <v>0</v>
          </cell>
          <cell r="AD739">
            <v>5236178.6015999997</v>
          </cell>
          <cell r="AE739">
            <v>0</v>
          </cell>
          <cell r="AF739">
            <v>1.8810951381994572</v>
          </cell>
          <cell r="AG739">
            <v>0</v>
          </cell>
          <cell r="AH739">
            <v>152869</v>
          </cell>
          <cell r="AI739">
            <v>0</v>
          </cell>
          <cell r="AJ739">
            <v>-20883.11</v>
          </cell>
          <cell r="AK739">
            <v>0</v>
          </cell>
          <cell r="AL739">
            <v>-7</v>
          </cell>
          <cell r="AM739">
            <v>0</v>
          </cell>
          <cell r="AN739">
            <v>-1461.8177000000003</v>
          </cell>
          <cell r="AO739">
            <v>0</v>
          </cell>
          <cell r="AP739">
            <v>5366702.6738999998</v>
          </cell>
        </row>
        <row r="740">
          <cell r="A740" t="str">
            <v>39944Utah</v>
          </cell>
          <cell r="B740" t="str">
            <v>Utah</v>
          </cell>
          <cell r="C740" t="str">
            <v>Utah</v>
          </cell>
          <cell r="D740">
            <v>399.44</v>
          </cell>
          <cell r="E740">
            <v>399.44</v>
          </cell>
          <cell r="F740" t="str">
            <v>Surface Electric Power Facilities</v>
          </cell>
          <cell r="G740">
            <v>0</v>
          </cell>
          <cell r="H740">
            <v>3424574.61</v>
          </cell>
          <cell r="I740">
            <v>0</v>
          </cell>
          <cell r="J740">
            <v>-4006.84</v>
          </cell>
          <cell r="K740">
            <v>0</v>
          </cell>
          <cell r="L740">
            <v>3420567.77</v>
          </cell>
          <cell r="M740">
            <v>0</v>
          </cell>
          <cell r="N740">
            <v>-4732</v>
          </cell>
          <cell r="O740">
            <v>0</v>
          </cell>
          <cell r="P740">
            <v>3415835.77</v>
          </cell>
          <cell r="Q740">
            <v>0</v>
          </cell>
          <cell r="R740">
            <v>855172</v>
          </cell>
          <cell r="S740">
            <v>0</v>
          </cell>
          <cell r="T740">
            <v>7.440333829974441</v>
          </cell>
          <cell r="U740">
            <v>0</v>
          </cell>
          <cell r="V740">
            <v>254651</v>
          </cell>
          <cell r="W740">
            <v>0</v>
          </cell>
          <cell r="X740">
            <v>-4006.84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1105816.1599999999</v>
          </cell>
          <cell r="AE740">
            <v>0</v>
          </cell>
          <cell r="AF740">
            <v>7.440333829974441</v>
          </cell>
          <cell r="AG740">
            <v>0</v>
          </cell>
          <cell r="AH740">
            <v>254326</v>
          </cell>
          <cell r="AI740">
            <v>0</v>
          </cell>
          <cell r="AJ740">
            <v>-4732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1355410.16</v>
          </cell>
        </row>
        <row r="741">
          <cell r="A741" t="str">
            <v>39945Utah</v>
          </cell>
          <cell r="B741" t="str">
            <v>Utah</v>
          </cell>
          <cell r="C741" t="str">
            <v>Utah</v>
          </cell>
          <cell r="D741">
            <v>399.45</v>
          </cell>
          <cell r="E741">
            <v>399.45</v>
          </cell>
          <cell r="F741" t="str">
            <v>Underground Equipment</v>
          </cell>
          <cell r="G741">
            <v>0</v>
          </cell>
          <cell r="H741">
            <v>135138069.09999999</v>
          </cell>
          <cell r="I741">
            <v>0</v>
          </cell>
          <cell r="J741">
            <v>-17378845.600000001</v>
          </cell>
          <cell r="K741">
            <v>0</v>
          </cell>
          <cell r="L741">
            <v>117759223.5</v>
          </cell>
          <cell r="M741">
            <v>0</v>
          </cell>
          <cell r="N741">
            <v>-11581401.02</v>
          </cell>
          <cell r="O741">
            <v>0</v>
          </cell>
          <cell r="P741">
            <v>106177822.48</v>
          </cell>
          <cell r="Q741">
            <v>0</v>
          </cell>
          <cell r="R741">
            <v>66892475</v>
          </cell>
          <cell r="S741">
            <v>0</v>
          </cell>
          <cell r="T741">
            <v>4.6158263048663963</v>
          </cell>
          <cell r="U741">
            <v>0</v>
          </cell>
          <cell r="V741">
            <v>5836650</v>
          </cell>
          <cell r="W741">
            <v>0</v>
          </cell>
          <cell r="X741">
            <v>-17378845.600000001</v>
          </cell>
          <cell r="Y741">
            <v>0</v>
          </cell>
          <cell r="Z741">
            <v>5</v>
          </cell>
          <cell r="AA741">
            <v>0</v>
          </cell>
          <cell r="AB741">
            <v>868942.28</v>
          </cell>
          <cell r="AC741">
            <v>0</v>
          </cell>
          <cell r="AD741">
            <v>56219221.68</v>
          </cell>
          <cell r="AE741">
            <v>0</v>
          </cell>
          <cell r="AF741">
            <v>4.6158263048663963</v>
          </cell>
          <cell r="AG741">
            <v>0</v>
          </cell>
          <cell r="AH741">
            <v>5168273</v>
          </cell>
          <cell r="AI741">
            <v>0</v>
          </cell>
          <cell r="AJ741">
            <v>-11581401.02</v>
          </cell>
          <cell r="AK741">
            <v>0</v>
          </cell>
          <cell r="AL741">
            <v>5</v>
          </cell>
          <cell r="AM741">
            <v>0</v>
          </cell>
          <cell r="AN741">
            <v>579070.05099999998</v>
          </cell>
          <cell r="AO741">
            <v>0</v>
          </cell>
          <cell r="AP741">
            <v>50385163.710999995</v>
          </cell>
        </row>
        <row r="742">
          <cell r="A742" t="str">
            <v>39951Utah</v>
          </cell>
          <cell r="B742" t="str">
            <v>Utah</v>
          </cell>
          <cell r="C742" t="str">
            <v>Utah</v>
          </cell>
          <cell r="D742">
            <v>399.51</v>
          </cell>
          <cell r="E742">
            <v>399.51</v>
          </cell>
          <cell r="F742" t="str">
            <v>Vehicles</v>
          </cell>
          <cell r="G742">
            <v>0</v>
          </cell>
          <cell r="H742">
            <v>1191523.48</v>
          </cell>
          <cell r="I742">
            <v>0</v>
          </cell>
          <cell r="J742">
            <v>-88321.590000000011</v>
          </cell>
          <cell r="K742">
            <v>0</v>
          </cell>
          <cell r="L742">
            <v>1103201.8899999999</v>
          </cell>
          <cell r="M742">
            <v>0</v>
          </cell>
          <cell r="N742">
            <v>-90008.98</v>
          </cell>
          <cell r="O742">
            <v>0</v>
          </cell>
          <cell r="P742">
            <v>1013192.9099999999</v>
          </cell>
          <cell r="Q742">
            <v>0</v>
          </cell>
          <cell r="R742">
            <v>698773</v>
          </cell>
          <cell r="S742">
            <v>0</v>
          </cell>
          <cell r="T742">
            <v>4.4861089230611473</v>
          </cell>
          <cell r="U742">
            <v>0</v>
          </cell>
          <cell r="V742">
            <v>51472</v>
          </cell>
          <cell r="W742">
            <v>0</v>
          </cell>
          <cell r="X742">
            <v>-88321.590000000011</v>
          </cell>
          <cell r="Y742">
            <v>0</v>
          </cell>
          <cell r="Z742">
            <v>5</v>
          </cell>
          <cell r="AA742">
            <v>0</v>
          </cell>
          <cell r="AB742">
            <v>4416.0795000000007</v>
          </cell>
          <cell r="AC742">
            <v>0</v>
          </cell>
          <cell r="AD742">
            <v>666339.48950000003</v>
          </cell>
          <cell r="AE742">
            <v>0</v>
          </cell>
          <cell r="AF742">
            <v>4.4861089230611473</v>
          </cell>
          <cell r="AG742">
            <v>0</v>
          </cell>
          <cell r="AH742">
            <v>47472</v>
          </cell>
          <cell r="AI742">
            <v>0</v>
          </cell>
          <cell r="AJ742">
            <v>-90008.98</v>
          </cell>
          <cell r="AK742">
            <v>0</v>
          </cell>
          <cell r="AL742">
            <v>5</v>
          </cell>
          <cell r="AM742">
            <v>0</v>
          </cell>
          <cell r="AN742">
            <v>4500.4489999999996</v>
          </cell>
          <cell r="AO742">
            <v>0</v>
          </cell>
          <cell r="AP742">
            <v>628302.95850000007</v>
          </cell>
        </row>
        <row r="743">
          <cell r="A743" t="str">
            <v>39952Utah</v>
          </cell>
          <cell r="B743" t="str">
            <v>Utah</v>
          </cell>
          <cell r="C743" t="str">
            <v>Utah</v>
          </cell>
          <cell r="D743">
            <v>399.52</v>
          </cell>
          <cell r="E743">
            <v>399.52</v>
          </cell>
          <cell r="F743" t="str">
            <v>Heavy Construction Equipment</v>
          </cell>
          <cell r="G743">
            <v>0</v>
          </cell>
          <cell r="H743">
            <v>5988395.7199999997</v>
          </cell>
          <cell r="I743">
            <v>0</v>
          </cell>
          <cell r="J743">
            <v>-351435.85000000009</v>
          </cell>
          <cell r="K743">
            <v>0</v>
          </cell>
          <cell r="L743">
            <v>5636959.8699999992</v>
          </cell>
          <cell r="M743">
            <v>0</v>
          </cell>
          <cell r="N743">
            <v>-224882.39000000007</v>
          </cell>
          <cell r="O743">
            <v>0</v>
          </cell>
          <cell r="P743">
            <v>5412077.4799999995</v>
          </cell>
          <cell r="Q743">
            <v>0</v>
          </cell>
          <cell r="R743">
            <v>2432657</v>
          </cell>
          <cell r="S743">
            <v>0</v>
          </cell>
          <cell r="T743">
            <v>3.0797610783351681</v>
          </cell>
          <cell r="U743">
            <v>0</v>
          </cell>
          <cell r="V743">
            <v>179017</v>
          </cell>
          <cell r="W743">
            <v>0</v>
          </cell>
          <cell r="X743">
            <v>-351435.85000000009</v>
          </cell>
          <cell r="Y743">
            <v>0</v>
          </cell>
          <cell r="Z743">
            <v>5</v>
          </cell>
          <cell r="AA743">
            <v>0</v>
          </cell>
          <cell r="AB743">
            <v>17571.792500000003</v>
          </cell>
          <cell r="AC743">
            <v>0</v>
          </cell>
          <cell r="AD743">
            <v>2277809.9424999999</v>
          </cell>
          <cell r="AE743">
            <v>0</v>
          </cell>
          <cell r="AF743">
            <v>3.0797610783351681</v>
          </cell>
          <cell r="AG743">
            <v>0</v>
          </cell>
          <cell r="AH743">
            <v>170142</v>
          </cell>
          <cell r="AI743">
            <v>0</v>
          </cell>
          <cell r="AJ743">
            <v>-224882.39000000007</v>
          </cell>
          <cell r="AK743">
            <v>0</v>
          </cell>
          <cell r="AL743">
            <v>5</v>
          </cell>
          <cell r="AM743">
            <v>0</v>
          </cell>
          <cell r="AN743">
            <v>11244.119500000004</v>
          </cell>
          <cell r="AO743">
            <v>0</v>
          </cell>
          <cell r="AP743">
            <v>2234313.6719999998</v>
          </cell>
        </row>
        <row r="744">
          <cell r="A744" t="str">
            <v>39960Utah</v>
          </cell>
          <cell r="B744" t="str">
            <v>Utah</v>
          </cell>
          <cell r="C744" t="str">
            <v>Utah</v>
          </cell>
          <cell r="D744">
            <v>399.6</v>
          </cell>
          <cell r="E744">
            <v>399.6</v>
          </cell>
          <cell r="F744" t="str">
            <v>Miscellaneous Equipment</v>
          </cell>
          <cell r="G744">
            <v>0</v>
          </cell>
          <cell r="H744">
            <v>2331379.02</v>
          </cell>
          <cell r="I744">
            <v>0</v>
          </cell>
          <cell r="J744">
            <v>-213514.59</v>
          </cell>
          <cell r="K744">
            <v>0</v>
          </cell>
          <cell r="L744">
            <v>2117864.4300000002</v>
          </cell>
          <cell r="M744">
            <v>0</v>
          </cell>
          <cell r="N744">
            <v>-201158.04000000007</v>
          </cell>
          <cell r="O744">
            <v>0</v>
          </cell>
          <cell r="P744">
            <v>1916706.3900000001</v>
          </cell>
          <cell r="Q744">
            <v>0</v>
          </cell>
          <cell r="R744">
            <v>1237403</v>
          </cell>
          <cell r="S744">
            <v>0</v>
          </cell>
          <cell r="T744">
            <v>4.9664658726555153</v>
          </cell>
          <cell r="U744">
            <v>0</v>
          </cell>
          <cell r="V744">
            <v>110485</v>
          </cell>
          <cell r="W744">
            <v>0</v>
          </cell>
          <cell r="X744">
            <v>-213514.59</v>
          </cell>
          <cell r="Y744">
            <v>0</v>
          </cell>
          <cell r="Z744">
            <v>1</v>
          </cell>
          <cell r="AA744">
            <v>0</v>
          </cell>
          <cell r="AB744">
            <v>2135.1459</v>
          </cell>
          <cell r="AC744">
            <v>0</v>
          </cell>
          <cell r="AD744">
            <v>1136508.5558999998</v>
          </cell>
          <cell r="AE744">
            <v>0</v>
          </cell>
          <cell r="AF744">
            <v>4.9664658726555153</v>
          </cell>
          <cell r="AG744">
            <v>0</v>
          </cell>
          <cell r="AH744">
            <v>100188</v>
          </cell>
          <cell r="AI744">
            <v>0</v>
          </cell>
          <cell r="AJ744">
            <v>-201158.04000000007</v>
          </cell>
          <cell r="AK744">
            <v>0</v>
          </cell>
          <cell r="AL744">
            <v>1</v>
          </cell>
          <cell r="AM744">
            <v>0</v>
          </cell>
          <cell r="AN744">
            <v>2011.5804000000007</v>
          </cell>
          <cell r="AO744">
            <v>0</v>
          </cell>
          <cell r="AP744">
            <v>1037550.0962999997</v>
          </cell>
        </row>
        <row r="745">
          <cell r="A745" t="str">
            <v>39961Utah</v>
          </cell>
          <cell r="B745" t="str">
            <v>Utah</v>
          </cell>
          <cell r="C745" t="str">
            <v>Utah</v>
          </cell>
          <cell r="D745">
            <v>399.61</v>
          </cell>
          <cell r="E745">
            <v>399.61</v>
          </cell>
          <cell r="F745" t="str">
            <v>Computer Equipment</v>
          </cell>
          <cell r="G745">
            <v>0</v>
          </cell>
          <cell r="H745">
            <v>392405.87</v>
          </cell>
          <cell r="I745">
            <v>0</v>
          </cell>
          <cell r="J745">
            <v>-157531.34</v>
          </cell>
          <cell r="K745">
            <v>0</v>
          </cell>
          <cell r="L745">
            <v>234874.53</v>
          </cell>
          <cell r="M745">
            <v>0</v>
          </cell>
          <cell r="N745">
            <v>-56658.109999999993</v>
          </cell>
          <cell r="O745">
            <v>0</v>
          </cell>
          <cell r="P745">
            <v>178216.42</v>
          </cell>
          <cell r="Q745">
            <v>0</v>
          </cell>
          <cell r="R745">
            <v>353253</v>
          </cell>
          <cell r="S745">
            <v>0</v>
          </cell>
          <cell r="T745">
            <v>1.7550807640166213</v>
          </cell>
          <cell r="U745">
            <v>0</v>
          </cell>
          <cell r="V745">
            <v>5505</v>
          </cell>
          <cell r="W745">
            <v>0</v>
          </cell>
          <cell r="X745">
            <v>-157531.34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201226.66</v>
          </cell>
          <cell r="AE745">
            <v>0</v>
          </cell>
          <cell r="AF745">
            <v>1.7550807640166213</v>
          </cell>
          <cell r="AG745">
            <v>0</v>
          </cell>
          <cell r="AH745">
            <v>3625</v>
          </cell>
          <cell r="AI745">
            <v>0</v>
          </cell>
          <cell r="AJ745">
            <v>-56658.109999999993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148193.55000000002</v>
          </cell>
        </row>
        <row r="746">
          <cell r="A746" t="str">
            <v>39970Utah</v>
          </cell>
          <cell r="B746" t="str">
            <v>Utah</v>
          </cell>
          <cell r="C746" t="str">
            <v>Utah</v>
          </cell>
          <cell r="D746">
            <v>399.7</v>
          </cell>
          <cell r="E746">
            <v>399.7</v>
          </cell>
          <cell r="F746" t="str">
            <v>Mine Development</v>
          </cell>
          <cell r="G746">
            <v>0</v>
          </cell>
          <cell r="H746">
            <v>38414876.890000001</v>
          </cell>
          <cell r="I746">
            <v>0</v>
          </cell>
          <cell r="J746">
            <v>0</v>
          </cell>
          <cell r="K746">
            <v>0</v>
          </cell>
          <cell r="L746">
            <v>38414876.890000001</v>
          </cell>
          <cell r="M746">
            <v>0</v>
          </cell>
          <cell r="N746">
            <v>0</v>
          </cell>
          <cell r="O746">
            <v>0</v>
          </cell>
          <cell r="P746">
            <v>38414876.890000001</v>
          </cell>
          <cell r="Q746">
            <v>0</v>
          </cell>
          <cell r="R746">
            <v>17773786</v>
          </cell>
          <cell r="S746">
            <v>0</v>
          </cell>
          <cell r="T746">
            <v>2.5384343267296816</v>
          </cell>
          <cell r="U746">
            <v>0</v>
          </cell>
          <cell r="V746">
            <v>975136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18748922</v>
          </cell>
          <cell r="AE746">
            <v>0</v>
          </cell>
          <cell r="AF746">
            <v>2.5384343267296816</v>
          </cell>
          <cell r="AG746">
            <v>0</v>
          </cell>
          <cell r="AH746">
            <v>975136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19724058</v>
          </cell>
        </row>
        <row r="747">
          <cell r="A747">
            <v>0</v>
          </cell>
          <cell r="B747">
            <v>0</v>
          </cell>
          <cell r="C747">
            <v>0</v>
          </cell>
          <cell r="D747">
            <v>0</v>
          </cell>
          <cell r="E747">
            <v>0</v>
          </cell>
          <cell r="F747" t="str">
            <v>TOTAL UTAH MINING</v>
          </cell>
          <cell r="G747">
            <v>0</v>
          </cell>
          <cell r="H747">
            <v>235124849.29000002</v>
          </cell>
          <cell r="I747">
            <v>0</v>
          </cell>
          <cell r="J747">
            <v>-18578360.810000002</v>
          </cell>
          <cell r="K747">
            <v>0</v>
          </cell>
          <cell r="L747">
            <v>216546488.48000002</v>
          </cell>
          <cell r="M747">
            <v>0</v>
          </cell>
          <cell r="N747">
            <v>-12564683.170000002</v>
          </cell>
          <cell r="O747">
            <v>0</v>
          </cell>
          <cell r="P747">
            <v>203981805.30999994</v>
          </cell>
          <cell r="Q747">
            <v>0</v>
          </cell>
          <cell r="R747">
            <v>120358711</v>
          </cell>
          <cell r="S747">
            <v>0</v>
          </cell>
          <cell r="T747">
            <v>0</v>
          </cell>
          <cell r="U747">
            <v>0</v>
          </cell>
          <cell r="V747">
            <v>8145005</v>
          </cell>
          <cell r="W747">
            <v>0</v>
          </cell>
          <cell r="X747">
            <v>-18578360.810000002</v>
          </cell>
          <cell r="Y747">
            <v>0</v>
          </cell>
          <cell r="Z747">
            <v>0</v>
          </cell>
          <cell r="AA747">
            <v>0</v>
          </cell>
          <cell r="AB747">
            <v>884605.30330000003</v>
          </cell>
          <cell r="AC747">
            <v>0</v>
          </cell>
          <cell r="AD747">
            <v>110809960.49329999</v>
          </cell>
          <cell r="AE747">
            <v>0</v>
          </cell>
          <cell r="AF747">
            <v>0</v>
          </cell>
          <cell r="AG747">
            <v>0</v>
          </cell>
          <cell r="AH747">
            <v>7447169</v>
          </cell>
          <cell r="AI747">
            <v>0</v>
          </cell>
          <cell r="AJ747">
            <v>-12564683.170000002</v>
          </cell>
          <cell r="AK747">
            <v>0</v>
          </cell>
          <cell r="AL747">
            <v>0</v>
          </cell>
          <cell r="AM747">
            <v>0</v>
          </cell>
          <cell r="AN747">
            <v>587490.92480000004</v>
          </cell>
          <cell r="AO747">
            <v>0</v>
          </cell>
          <cell r="AP747">
            <v>106279937.24810001</v>
          </cell>
        </row>
        <row r="748">
          <cell r="A748">
            <v>0</v>
          </cell>
          <cell r="B748">
            <v>0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0</v>
          </cell>
          <cell r="AO748">
            <v>0</v>
          </cell>
          <cell r="AP748">
            <v>0</v>
          </cell>
        </row>
        <row r="749">
          <cell r="A749">
            <v>0</v>
          </cell>
          <cell r="B749">
            <v>0</v>
          </cell>
          <cell r="C749">
            <v>0</v>
          </cell>
          <cell r="D749">
            <v>0</v>
          </cell>
          <cell r="E749">
            <v>0</v>
          </cell>
          <cell r="F749" t="str">
            <v>TOTAL ELECTRIC PLANT</v>
          </cell>
          <cell r="G749">
            <v>0</v>
          </cell>
          <cell r="H749">
            <v>21091685846.220005</v>
          </cell>
          <cell r="I749">
            <v>0</v>
          </cell>
          <cell r="J749">
            <v>-177165799.84000012</v>
          </cell>
          <cell r="K749">
            <v>0</v>
          </cell>
          <cell r="L749">
            <v>20914520046.380005</v>
          </cell>
          <cell r="M749">
            <v>0</v>
          </cell>
          <cell r="N749">
            <v>-162507860.54000011</v>
          </cell>
          <cell r="O749">
            <v>0</v>
          </cell>
          <cell r="P749">
            <v>20752012185.84</v>
          </cell>
          <cell r="Q749">
            <v>0</v>
          </cell>
          <cell r="R749">
            <v>6811625346</v>
          </cell>
          <cell r="S749">
            <v>0</v>
          </cell>
          <cell r="T749">
            <v>0</v>
          </cell>
          <cell r="U749">
            <v>0</v>
          </cell>
          <cell r="V749">
            <v>539844361</v>
          </cell>
          <cell r="W749">
            <v>0</v>
          </cell>
          <cell r="X749">
            <v>-177165799.84000012</v>
          </cell>
          <cell r="Y749">
            <v>0</v>
          </cell>
          <cell r="Z749">
            <v>0</v>
          </cell>
          <cell r="AA749">
            <v>0</v>
          </cell>
          <cell r="AB749">
            <v>-6405065.0900000036</v>
          </cell>
          <cell r="AC749">
            <v>0</v>
          </cell>
          <cell r="AD749">
            <v>7150478655.5799952</v>
          </cell>
          <cell r="AE749">
            <v>0</v>
          </cell>
          <cell r="AF749">
            <v>0</v>
          </cell>
          <cell r="AG749">
            <v>0</v>
          </cell>
          <cell r="AH749">
            <v>534357663</v>
          </cell>
          <cell r="AI749">
            <v>0</v>
          </cell>
          <cell r="AJ749">
            <v>-162507860.54000011</v>
          </cell>
          <cell r="AK749">
            <v>0</v>
          </cell>
          <cell r="AL749">
            <v>0</v>
          </cell>
          <cell r="AM749">
            <v>0</v>
          </cell>
          <cell r="AN749">
            <v>-7275381.8122000033</v>
          </cell>
          <cell r="AO749">
            <v>0</v>
          </cell>
          <cell r="AP749">
            <v>7497632889.7378025</v>
          </cell>
        </row>
        <row r="750">
          <cell r="A750">
            <v>0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</row>
        <row r="751">
          <cell r="A751">
            <v>0</v>
          </cell>
          <cell r="B751">
            <v>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</row>
        <row r="752">
          <cell r="A752">
            <v>0</v>
          </cell>
          <cell r="B752">
            <v>0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</row>
        <row r="753">
          <cell r="A753">
            <v>0</v>
          </cell>
          <cell r="B753">
            <v>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</row>
        <row r="754">
          <cell r="A754">
            <v>0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</row>
        <row r="755">
          <cell r="A755">
            <v>0</v>
          </cell>
          <cell r="B755">
            <v>0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</row>
        <row r="756">
          <cell r="A756">
            <v>0</v>
          </cell>
          <cell r="B756">
            <v>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</row>
        <row r="757">
          <cell r="A757">
            <v>0</v>
          </cell>
          <cell r="B757">
            <v>0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</row>
        <row r="758">
          <cell r="A758">
            <v>0</v>
          </cell>
          <cell r="B758">
            <v>0</v>
          </cell>
          <cell r="C758">
            <v>0</v>
          </cell>
          <cell r="D758">
            <v>0</v>
          </cell>
          <cell r="E758" t="str">
            <v>RECONCILIATION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</row>
        <row r="759">
          <cell r="A759">
            <v>0</v>
          </cell>
          <cell r="B759">
            <v>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</row>
        <row r="760">
          <cell r="A760">
            <v>0</v>
          </cell>
          <cell r="B760">
            <v>0</v>
          </cell>
          <cell r="C760">
            <v>0</v>
          </cell>
          <cell r="D760">
            <v>0</v>
          </cell>
          <cell r="E760" t="str">
            <v>Amortization Accounts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0</v>
          </cell>
          <cell r="AO760">
            <v>0</v>
          </cell>
          <cell r="AP760">
            <v>0</v>
          </cell>
        </row>
        <row r="761">
          <cell r="A761">
            <v>0</v>
          </cell>
          <cell r="B761">
            <v>0</v>
          </cell>
          <cell r="C761">
            <v>0</v>
          </cell>
          <cell r="D761">
            <v>390.3</v>
          </cell>
          <cell r="E761" t="str">
            <v>390.30</v>
          </cell>
          <cell r="F761" t="str">
            <v>Structures and Improvements - Panels</v>
          </cell>
          <cell r="G761">
            <v>0</v>
          </cell>
          <cell r="H761">
            <v>12769896.23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 t="e">
            <v>#N/A</v>
          </cell>
          <cell r="AI761">
            <v>0</v>
          </cell>
          <cell r="AJ761" t="e">
            <v>#N/A</v>
          </cell>
          <cell r="AK761">
            <v>0</v>
          </cell>
          <cell r="AL761">
            <v>0</v>
          </cell>
          <cell r="AM761">
            <v>0</v>
          </cell>
          <cell r="AN761">
            <v>0</v>
          </cell>
          <cell r="AO761">
            <v>0</v>
          </cell>
          <cell r="AP761">
            <v>0</v>
          </cell>
        </row>
        <row r="762">
          <cell r="A762">
            <v>0</v>
          </cell>
          <cell r="B762">
            <v>0</v>
          </cell>
          <cell r="C762">
            <v>0</v>
          </cell>
          <cell r="D762">
            <v>391</v>
          </cell>
          <cell r="E762" t="str">
            <v>391.00</v>
          </cell>
          <cell r="F762" t="str">
            <v>Office Furniture</v>
          </cell>
          <cell r="G762">
            <v>0</v>
          </cell>
          <cell r="H762">
            <v>20976668.91</v>
          </cell>
          <cell r="I762">
            <v>0</v>
          </cell>
          <cell r="J762">
            <v>0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 t="e">
            <v>#N/A</v>
          </cell>
          <cell r="AI762">
            <v>0</v>
          </cell>
          <cell r="AJ762" t="e">
            <v>#N/A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">
          <cell r="A1" t="str">
            <v xml:space="preserve">ACCT GROUP          </v>
          </cell>
          <cell r="B1" t="str">
            <v xml:space="preserve">   LS DATE</v>
          </cell>
          <cell r="C1" t="str">
            <v xml:space="preserve">  LIFE</v>
          </cell>
          <cell r="D1" t="str">
            <v>TP CV</v>
          </cell>
          <cell r="E1" t="str">
            <v xml:space="preserve">          SAL</v>
          </cell>
          <cell r="F1" t="str">
            <v xml:space="preserve">         COST</v>
          </cell>
          <cell r="G1" t="str">
            <v xml:space="preserve">      RESERVE</v>
          </cell>
          <cell r="H1" t="str">
            <v xml:space="preserve">      FUT-ACC</v>
          </cell>
          <cell r="I1" t="str">
            <v xml:space="preserve">       ANNUAL</v>
          </cell>
          <cell r="J1" t="str">
            <v xml:space="preserve">         RATE</v>
          </cell>
          <cell r="K1" t="str">
            <v xml:space="preserve">       REM LF</v>
          </cell>
          <cell r="L1" t="str">
            <v xml:space="preserve">        PR LF</v>
          </cell>
          <cell r="M1" t="str">
            <v xml:space="preserve">        PR CV</v>
          </cell>
          <cell r="N1" t="str">
            <v xml:space="preserve">         FSAL</v>
          </cell>
          <cell r="O1" t="str">
            <v xml:space="preserve">        % RES</v>
          </cell>
          <cell r="P1" t="str">
            <v xml:space="preserve">          AGE</v>
          </cell>
          <cell r="Q1" t="str">
            <v xml:space="preserve">     CALC RES</v>
          </cell>
          <cell r="R1" t="str">
            <v xml:space="preserve">     WHLF ANN</v>
          </cell>
          <cell r="S1" t="str">
            <v xml:space="preserve">      WHLF RT</v>
          </cell>
        </row>
        <row r="2">
          <cell r="A2">
            <v>350.2</v>
          </cell>
          <cell r="B2" t="str">
            <v xml:space="preserve">          </v>
          </cell>
          <cell r="C2">
            <v>75</v>
          </cell>
          <cell r="D2" t="str">
            <v xml:space="preserve">   R4</v>
          </cell>
          <cell r="E2">
            <v>0</v>
          </cell>
          <cell r="F2">
            <v>167178458.81</v>
          </cell>
          <cell r="G2">
            <v>32894221</v>
          </cell>
          <cell r="H2">
            <v>134284238</v>
          </cell>
          <cell r="I2">
            <v>2115671</v>
          </cell>
          <cell r="J2">
            <v>1.27</v>
          </cell>
          <cell r="K2">
            <v>63.5</v>
          </cell>
          <cell r="L2" t="str">
            <v xml:space="preserve">               </v>
          </cell>
          <cell r="M2" t="str">
            <v xml:space="preserve">               </v>
          </cell>
          <cell r="N2" t="str">
            <v xml:space="preserve">               </v>
          </cell>
          <cell r="O2">
            <v>19.7</v>
          </cell>
          <cell r="P2">
            <v>13.2</v>
          </cell>
          <cell r="Q2">
            <v>28578366</v>
          </cell>
          <cell r="R2">
            <v>2223474</v>
          </cell>
          <cell r="S2">
            <v>1.33</v>
          </cell>
        </row>
        <row r="3">
          <cell r="A3">
            <v>352</v>
          </cell>
          <cell r="B3" t="str">
            <v xml:space="preserve">          </v>
          </cell>
          <cell r="C3">
            <v>75</v>
          </cell>
          <cell r="D3" t="str">
            <v xml:space="preserve"> R2.5</v>
          </cell>
          <cell r="E3">
            <v>-10</v>
          </cell>
          <cell r="F3">
            <v>176270707.69999999</v>
          </cell>
          <cell r="G3">
            <v>27267672</v>
          </cell>
          <cell r="H3">
            <v>166630106</v>
          </cell>
          <cell r="I3">
            <v>2510457</v>
          </cell>
          <cell r="J3">
            <v>1.42</v>
          </cell>
          <cell r="K3">
            <v>66.400000000000006</v>
          </cell>
          <cell r="L3" t="str">
            <v xml:space="preserve">               </v>
          </cell>
          <cell r="M3" t="str">
            <v xml:space="preserve">               </v>
          </cell>
          <cell r="N3" t="str">
            <v xml:space="preserve">               </v>
          </cell>
          <cell r="O3">
            <v>15.5</v>
          </cell>
          <cell r="P3">
            <v>10.199999999999999</v>
          </cell>
          <cell r="Q3">
            <v>23690043</v>
          </cell>
          <cell r="R3">
            <v>2578840</v>
          </cell>
          <cell r="S3">
            <v>1.46</v>
          </cell>
        </row>
        <row r="4">
          <cell r="A4">
            <v>353</v>
          </cell>
          <cell r="B4" t="str">
            <v xml:space="preserve">          </v>
          </cell>
          <cell r="C4">
            <v>58</v>
          </cell>
          <cell r="D4" t="str">
            <v xml:space="preserve">   S0</v>
          </cell>
          <cell r="E4">
            <v>-5</v>
          </cell>
          <cell r="F4">
            <v>1752348598.2</v>
          </cell>
          <cell r="G4">
            <v>344667485.64999998</v>
          </cell>
          <cell r="H4">
            <v>1495298542</v>
          </cell>
          <cell r="I4">
            <v>30551519</v>
          </cell>
          <cell r="J4">
            <v>1.74</v>
          </cell>
          <cell r="K4">
            <v>48.9</v>
          </cell>
          <cell r="L4" t="str">
            <v xml:space="preserve">               </v>
          </cell>
          <cell r="M4" t="str">
            <v xml:space="preserve">               </v>
          </cell>
          <cell r="N4" t="str">
            <v xml:space="preserve">               </v>
          </cell>
          <cell r="O4">
            <v>19.7</v>
          </cell>
          <cell r="P4">
            <v>12.7</v>
          </cell>
          <cell r="Q4">
            <v>299445718</v>
          </cell>
          <cell r="R4">
            <v>31647416</v>
          </cell>
          <cell r="S4">
            <v>1.81</v>
          </cell>
        </row>
        <row r="5">
          <cell r="A5">
            <v>354</v>
          </cell>
          <cell r="B5" t="str">
            <v xml:space="preserve">          </v>
          </cell>
          <cell r="C5">
            <v>68</v>
          </cell>
          <cell r="D5" t="str">
            <v xml:space="preserve">   R4</v>
          </cell>
          <cell r="E5">
            <v>-10</v>
          </cell>
          <cell r="F5">
            <v>999134396.80999994</v>
          </cell>
          <cell r="G5">
            <v>245622436</v>
          </cell>
          <cell r="H5">
            <v>853425400</v>
          </cell>
          <cell r="I5">
            <v>15322481</v>
          </cell>
          <cell r="J5">
            <v>1.53</v>
          </cell>
          <cell r="K5">
            <v>55.7</v>
          </cell>
          <cell r="L5" t="str">
            <v xml:space="preserve">               </v>
          </cell>
          <cell r="M5" t="str">
            <v xml:space="preserve">               </v>
          </cell>
          <cell r="N5" t="str">
            <v xml:space="preserve">               </v>
          </cell>
          <cell r="O5">
            <v>24.6</v>
          </cell>
          <cell r="P5">
            <v>13.5</v>
          </cell>
          <cell r="Q5">
            <v>213395779</v>
          </cell>
          <cell r="R5">
            <v>16156003</v>
          </cell>
          <cell r="S5">
            <v>1.62</v>
          </cell>
        </row>
        <row r="6">
          <cell r="A6">
            <v>355</v>
          </cell>
          <cell r="B6" t="str">
            <v xml:space="preserve">          </v>
          </cell>
          <cell r="C6">
            <v>60</v>
          </cell>
          <cell r="D6" t="str">
            <v xml:space="preserve">   R2</v>
          </cell>
          <cell r="E6">
            <v>-40</v>
          </cell>
          <cell r="F6">
            <v>682627069.52999997</v>
          </cell>
          <cell r="G6">
            <v>269941053</v>
          </cell>
          <cell r="H6">
            <v>685736844</v>
          </cell>
          <cell r="I6">
            <v>14875167</v>
          </cell>
          <cell r="J6">
            <v>2.1800000000000002</v>
          </cell>
          <cell r="K6">
            <v>46.1</v>
          </cell>
          <cell r="L6" t="str">
            <v xml:space="preserve">               </v>
          </cell>
          <cell r="M6" t="str">
            <v xml:space="preserve">               </v>
          </cell>
          <cell r="N6" t="str">
            <v xml:space="preserve">               </v>
          </cell>
          <cell r="O6">
            <v>39.5</v>
          </cell>
          <cell r="P6">
            <v>17.7</v>
          </cell>
          <cell r="Q6">
            <v>234523695</v>
          </cell>
          <cell r="R6">
            <v>15959821</v>
          </cell>
          <cell r="S6">
            <v>2.34</v>
          </cell>
        </row>
        <row r="7">
          <cell r="A7">
            <v>356</v>
          </cell>
          <cell r="B7" t="str">
            <v xml:space="preserve">          </v>
          </cell>
          <cell r="C7">
            <v>63</v>
          </cell>
          <cell r="D7" t="str">
            <v xml:space="preserve">   R3</v>
          </cell>
          <cell r="E7">
            <v>-30</v>
          </cell>
          <cell r="F7">
            <v>920382840.80999994</v>
          </cell>
          <cell r="G7">
            <v>401810096</v>
          </cell>
          <cell r="H7">
            <v>794687597</v>
          </cell>
          <cell r="I7">
            <v>17290805</v>
          </cell>
          <cell r="J7">
            <v>1.88</v>
          </cell>
          <cell r="K7">
            <v>46</v>
          </cell>
          <cell r="L7" t="str">
            <v xml:space="preserve">               </v>
          </cell>
          <cell r="M7" t="str">
            <v xml:space="preserve">               </v>
          </cell>
          <cell r="N7" t="str">
            <v xml:space="preserve">               </v>
          </cell>
          <cell r="O7">
            <v>43.7</v>
          </cell>
          <cell r="P7">
            <v>20</v>
          </cell>
          <cell r="Q7">
            <v>349090986</v>
          </cell>
          <cell r="R7">
            <v>19024313</v>
          </cell>
          <cell r="S7">
            <v>2.0699999999999998</v>
          </cell>
        </row>
        <row r="8">
          <cell r="A8">
            <v>357</v>
          </cell>
          <cell r="B8" t="str">
            <v xml:space="preserve">          </v>
          </cell>
          <cell r="C8">
            <v>60</v>
          </cell>
          <cell r="D8" t="str">
            <v xml:space="preserve">   R2</v>
          </cell>
          <cell r="E8">
            <v>0</v>
          </cell>
          <cell r="F8">
            <v>3327627.05</v>
          </cell>
          <cell r="G8">
            <v>751093</v>
          </cell>
          <cell r="H8">
            <v>2576534</v>
          </cell>
          <cell r="I8">
            <v>53109</v>
          </cell>
          <cell r="J8">
            <v>1.6</v>
          </cell>
          <cell r="K8">
            <v>48.5</v>
          </cell>
          <cell r="L8" t="str">
            <v xml:space="preserve">               </v>
          </cell>
          <cell r="M8" t="str">
            <v xml:space="preserve">               </v>
          </cell>
          <cell r="N8" t="str">
            <v xml:space="preserve">               </v>
          </cell>
          <cell r="O8">
            <v>22.6</v>
          </cell>
          <cell r="P8">
            <v>13.7</v>
          </cell>
          <cell r="Q8">
            <v>652547</v>
          </cell>
          <cell r="R8">
            <v>55571</v>
          </cell>
          <cell r="S8">
            <v>1.67</v>
          </cell>
        </row>
        <row r="9">
          <cell r="A9">
            <v>358</v>
          </cell>
          <cell r="B9" t="str">
            <v xml:space="preserve">          </v>
          </cell>
          <cell r="C9">
            <v>60</v>
          </cell>
          <cell r="D9" t="str">
            <v xml:space="preserve">   R2</v>
          </cell>
          <cell r="E9">
            <v>-5</v>
          </cell>
          <cell r="F9">
            <v>7499459.6799999997</v>
          </cell>
          <cell r="G9">
            <v>1881007</v>
          </cell>
          <cell r="H9">
            <v>5993426</v>
          </cell>
          <cell r="I9">
            <v>124453</v>
          </cell>
          <cell r="J9">
            <v>1.66</v>
          </cell>
          <cell r="K9">
            <v>48.2</v>
          </cell>
          <cell r="L9" t="str">
            <v xml:space="preserve">               </v>
          </cell>
          <cell r="M9" t="str">
            <v xml:space="preserve">               </v>
          </cell>
          <cell r="N9" t="str">
            <v xml:space="preserve">               </v>
          </cell>
          <cell r="O9">
            <v>25.1</v>
          </cell>
          <cell r="P9">
            <v>14.8</v>
          </cell>
          <cell r="Q9">
            <v>1634211</v>
          </cell>
          <cell r="R9">
            <v>131503</v>
          </cell>
          <cell r="S9">
            <v>1.75</v>
          </cell>
        </row>
        <row r="10">
          <cell r="A10">
            <v>359</v>
          </cell>
          <cell r="B10" t="str">
            <v xml:space="preserve">          </v>
          </cell>
          <cell r="C10">
            <v>70</v>
          </cell>
          <cell r="D10" t="str">
            <v xml:space="preserve">   R5</v>
          </cell>
          <cell r="E10">
            <v>0</v>
          </cell>
          <cell r="F10">
            <v>11912914.77</v>
          </cell>
          <cell r="G10">
            <v>4159086</v>
          </cell>
          <cell r="H10">
            <v>7753829</v>
          </cell>
          <cell r="I10">
            <v>156986</v>
          </cell>
          <cell r="J10">
            <v>1.32</v>
          </cell>
          <cell r="K10">
            <v>49.4</v>
          </cell>
          <cell r="L10" t="str">
            <v xml:space="preserve">               </v>
          </cell>
          <cell r="M10" t="str">
            <v xml:space="preserve">               </v>
          </cell>
          <cell r="N10" t="str">
            <v xml:space="preserve">               </v>
          </cell>
          <cell r="O10">
            <v>34.9</v>
          </cell>
          <cell r="P10">
            <v>21.3</v>
          </cell>
          <cell r="Q10">
            <v>3613397</v>
          </cell>
          <cell r="R10">
            <v>170355</v>
          </cell>
          <cell r="S10">
            <v>1.43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 refreshError="1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ss Reserve Entries"/>
      <sheetName val="Monthly"/>
      <sheetName val="Monthly Calc"/>
      <sheetName val="Hunter"/>
      <sheetName val="Colstrip"/>
      <sheetName val="Klamath Rates for WY &amp; ID"/>
      <sheetName val="Defer Rate Impl - OR &amp; WA"/>
      <sheetName val="Defer Rate Impl - UT &amp; WY &amp; ID"/>
      <sheetName val="Reg Asset Amort - Example"/>
      <sheetName val="Reg Asset Amortization - UT"/>
      <sheetName val="Reg Asset Amortization - WY"/>
      <sheetName val="Reg Asset Amortization - ID"/>
      <sheetName val="GF Depr Comparison"/>
      <sheetName val="Carbon Plant"/>
      <sheetName val="Carbon NBV"/>
      <sheetName val="Carbon Rates"/>
      <sheetName val="ExR-Monthly"/>
      <sheetName val="K-WY-ID Monthly"/>
      <sheetName val="Monthly Def - All States"/>
      <sheetName val="Monthly - Carbon Plant"/>
      <sheetName val="New Ac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C2">
            <v>865460.63</v>
          </cell>
        </row>
        <row r="3">
          <cell r="C3">
            <v>15338482.99</v>
          </cell>
        </row>
        <row r="4">
          <cell r="C4">
            <v>68831424.890000001</v>
          </cell>
        </row>
        <row r="5">
          <cell r="C5">
            <v>28107554.780000001</v>
          </cell>
        </row>
        <row r="6">
          <cell r="C6">
            <v>6200955.4000000004</v>
          </cell>
        </row>
        <row r="7">
          <cell r="C7">
            <v>808742.45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A Curr &amp; Prop"/>
      <sheetName val="WCA Method Data"/>
      <sheetName val="Est Ret &amp; 106"/>
      <sheetName val="Klamath Summary"/>
      <sheetName val="Klamath BWP"/>
      <sheetName val="Intagible &amp; Leaseholds"/>
      <sheetName val="GF Scenario 12-A"/>
      <sheetName val="Kent Approval"/>
    </sheetNames>
    <sheetDataSet>
      <sheetData sheetId="0" refreshError="1"/>
      <sheetData sheetId="1">
        <row r="216">
          <cell r="G216" t="str">
            <v>220000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site Rates WY,ID,CA"/>
      <sheetName val="Composite Rates OR"/>
      <sheetName val="Composite Rates UT Non Acc Klam"/>
      <sheetName val="JAM Extract Method Data"/>
      <sheetName val="Composite Rates WA"/>
      <sheetName val="WCA Method Data"/>
      <sheetName val="Klamath"/>
      <sheetName val="Intangible"/>
      <sheetName val="390.1"/>
      <sheetName val="Est Ret &amp; 106"/>
    </sheetNames>
    <sheetDataSet>
      <sheetData sheetId="0"/>
      <sheetData sheetId="1"/>
      <sheetData sheetId="2"/>
      <sheetData sheetId="3">
        <row r="1">
          <cell r="G1" t="str">
            <v>Key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ran Cap Recovery"/>
      <sheetName val="Summary Trans O&amp;M"/>
      <sheetName val="GW Inserve Dates"/>
      <sheetName val="Transmission EG S1"/>
      <sheetName val="Transmission EG S2"/>
      <sheetName val="Transmission EG S3"/>
      <sheetName val="Transmission EG4"/>
      <sheetName val="Transmission EG S4"/>
      <sheetName val="Assumptions"/>
    </sheetNames>
    <sheetDataSet>
      <sheetData sheetId="0" refreshError="1"/>
      <sheetData sheetId="1" refreshError="1"/>
      <sheetData sheetId="2" refreshError="1"/>
      <sheetData sheetId="3">
        <row r="18">
          <cell r="C18">
            <v>2017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12">
          <cell r="B12">
            <v>6.5699999999999995E-2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Table X"/>
      <sheetName val="Attachment 1 - PCAM Calculation"/>
      <sheetName val="(2.1) Adj Actual NPC"/>
      <sheetName val="(2.2) Adjustments"/>
      <sheetName val="(2.3) Actual NPC"/>
      <sheetName val="(3.1) Base NPC UE264 ORTAM2014"/>
      <sheetName val="(4.1) Retail Load"/>
      <sheetName val="(5.1) Earned Retur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04"/>
      <sheetName val="Sep 04 (2)"/>
      <sheetName val="Sep 04"/>
      <sheetName val="Aug 04"/>
      <sheetName val="Jul 04"/>
      <sheetName val="Jun 04"/>
      <sheetName val="May 04"/>
      <sheetName val="Apr 04"/>
      <sheetName val="Mar 04"/>
      <sheetName val="Feb 04"/>
      <sheetName val="Jan 04"/>
      <sheetName val="Dec 03"/>
      <sheetName val="Nov 03"/>
      <sheetName val="Oct 03"/>
      <sheetName val="Sep 03 Revised"/>
      <sheetName val="Sep 03"/>
      <sheetName val="Aug 03"/>
      <sheetName val="True-up"/>
      <sheetName val="Deer Creek Royalties 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xed Generation Costs"/>
      <sheetName val="Inputs"/>
      <sheetName val="JAM Download"/>
      <sheetName val="FuncStudy"/>
      <sheetName val="Func Factors"/>
      <sheetName val="ACCUMDIT"/>
      <sheetName val="STEP_UP"/>
      <sheetName val="NPC"/>
    </sheetNames>
    <sheetDataSet>
      <sheetData sheetId="0" refreshError="1"/>
      <sheetData sheetId="1" refreshError="1"/>
      <sheetData sheetId="2">
        <row r="5">
          <cell r="R5" t="str">
            <v>FERC.JAMFactor</v>
          </cell>
          <cell r="S5" t="str">
            <v>JAM Value</v>
          </cell>
        </row>
        <row r="6">
          <cell r="R6" t="str">
            <v>440.NA</v>
          </cell>
          <cell r="S6">
            <v>0</v>
          </cell>
        </row>
        <row r="7">
          <cell r="R7" t="str">
            <v>440.S</v>
          </cell>
          <cell r="S7">
            <v>593261587.15894675</v>
          </cell>
        </row>
        <row r="8">
          <cell r="R8" t="str">
            <v>440.NA1</v>
          </cell>
          <cell r="S8">
            <v>0</v>
          </cell>
        </row>
        <row r="9">
          <cell r="R9" t="str">
            <v>440.NA2</v>
          </cell>
          <cell r="S9">
            <v>593261587.15894675</v>
          </cell>
        </row>
        <row r="10">
          <cell r="R10" t="str">
            <v>440.NA3</v>
          </cell>
          <cell r="S10">
            <v>0</v>
          </cell>
        </row>
        <row r="11">
          <cell r="R11" t="str">
            <v>442.NA</v>
          </cell>
          <cell r="S11">
            <v>0</v>
          </cell>
        </row>
        <row r="12">
          <cell r="R12" t="str">
            <v>442.S</v>
          </cell>
          <cell r="S12">
            <v>624939117.2452023</v>
          </cell>
        </row>
        <row r="13">
          <cell r="R13" t="str">
            <v>442.SE</v>
          </cell>
          <cell r="S13">
            <v>0</v>
          </cell>
        </row>
        <row r="14">
          <cell r="R14" t="str">
            <v>442.SG</v>
          </cell>
          <cell r="S14">
            <v>0</v>
          </cell>
        </row>
        <row r="15">
          <cell r="R15" t="str">
            <v>442.NA1</v>
          </cell>
          <cell r="S15">
            <v>0</v>
          </cell>
        </row>
        <row r="16">
          <cell r="R16" t="str">
            <v>442.NA2</v>
          </cell>
          <cell r="S16">
            <v>0</v>
          </cell>
        </row>
        <row r="17">
          <cell r="R17" t="str">
            <v>442.NA3</v>
          </cell>
          <cell r="S17">
            <v>624939117.2452023</v>
          </cell>
        </row>
        <row r="18">
          <cell r="R18" t="str">
            <v>442.NA4</v>
          </cell>
          <cell r="S18">
            <v>0</v>
          </cell>
        </row>
        <row r="19">
          <cell r="R19" t="str">
            <v>444.NA</v>
          </cell>
          <cell r="S19">
            <v>0</v>
          </cell>
        </row>
        <row r="20">
          <cell r="R20" t="str">
            <v>444.S</v>
          </cell>
          <cell r="S20">
            <v>5751269.4290097598</v>
          </cell>
        </row>
        <row r="21">
          <cell r="R21" t="str">
            <v>444.SO</v>
          </cell>
          <cell r="S21">
            <v>0</v>
          </cell>
        </row>
        <row r="22">
          <cell r="R22" t="str">
            <v>444.NA1</v>
          </cell>
          <cell r="S22">
            <v>5751269.4290097598</v>
          </cell>
        </row>
        <row r="23">
          <cell r="R23" t="str">
            <v>444.NA2</v>
          </cell>
          <cell r="S23">
            <v>0</v>
          </cell>
        </row>
        <row r="24">
          <cell r="R24" t="str">
            <v>445.NA</v>
          </cell>
          <cell r="S24">
            <v>0</v>
          </cell>
        </row>
        <row r="25">
          <cell r="R25" t="str">
            <v>445.S</v>
          </cell>
          <cell r="S25">
            <v>0</v>
          </cell>
        </row>
        <row r="26">
          <cell r="R26" t="str">
            <v>445.NA1</v>
          </cell>
          <cell r="S26">
            <v>0</v>
          </cell>
        </row>
        <row r="27">
          <cell r="R27" t="str">
            <v>445.NA2</v>
          </cell>
          <cell r="S27">
            <v>0</v>
          </cell>
        </row>
        <row r="28">
          <cell r="R28" t="str">
            <v>445.NA3</v>
          </cell>
          <cell r="S28">
            <v>0</v>
          </cell>
        </row>
        <row r="29">
          <cell r="R29" t="str">
            <v>448.NA</v>
          </cell>
          <cell r="S29">
            <v>0</v>
          </cell>
        </row>
        <row r="30">
          <cell r="R30" t="str">
            <v>448.S</v>
          </cell>
          <cell r="S30">
            <v>0</v>
          </cell>
        </row>
        <row r="31">
          <cell r="R31" t="str">
            <v>448.SO</v>
          </cell>
          <cell r="S31">
            <v>0</v>
          </cell>
        </row>
        <row r="32">
          <cell r="R32" t="str">
            <v>448.NA1</v>
          </cell>
          <cell r="S32">
            <v>0</v>
          </cell>
        </row>
        <row r="33">
          <cell r="R33" t="str">
            <v>448.NA2</v>
          </cell>
          <cell r="S33">
            <v>0</v>
          </cell>
        </row>
        <row r="34">
          <cell r="R34" t="str">
            <v>Total Sales to Ultimate Customers.NA</v>
          </cell>
          <cell r="S34">
            <v>1223951973.8331587</v>
          </cell>
        </row>
        <row r="35">
          <cell r="R35" t="str">
            <v>Total Sales to Ultimate Customers.NA1</v>
          </cell>
          <cell r="S35">
            <v>0</v>
          </cell>
        </row>
        <row r="36">
          <cell r="R36" t="str">
            <v>Total Sales to Ultimate Customers.NA2</v>
          </cell>
          <cell r="S36">
            <v>0</v>
          </cell>
        </row>
        <row r="37">
          <cell r="R37" t="str">
            <v>Total Sales to Ultimate Customers.NA3</v>
          </cell>
          <cell r="S37">
            <v>0</v>
          </cell>
        </row>
        <row r="38">
          <cell r="R38" t="str">
            <v>447.NA</v>
          </cell>
          <cell r="S38">
            <v>0</v>
          </cell>
        </row>
        <row r="39">
          <cell r="R39" t="str">
            <v>447.S</v>
          </cell>
          <cell r="S39">
            <v>1076994.03</v>
          </cell>
        </row>
        <row r="40">
          <cell r="R40" t="str">
            <v>447.NA1</v>
          </cell>
          <cell r="S40">
            <v>1076994.03</v>
          </cell>
        </row>
        <row r="41">
          <cell r="R41" t="str">
            <v>447.NA2</v>
          </cell>
          <cell r="S41">
            <v>0</v>
          </cell>
        </row>
        <row r="42">
          <cell r="R42" t="str">
            <v>447NPC.NA</v>
          </cell>
          <cell r="S42">
            <v>0</v>
          </cell>
        </row>
        <row r="43">
          <cell r="R43" t="str">
            <v>447NPC.SG</v>
          </cell>
          <cell r="S43">
            <v>137299882.10075101</v>
          </cell>
        </row>
        <row r="44">
          <cell r="R44" t="str">
            <v>447NPC.SE</v>
          </cell>
          <cell r="S44">
            <v>0</v>
          </cell>
        </row>
        <row r="45">
          <cell r="R45" t="str">
            <v>447NPC.SG1</v>
          </cell>
          <cell r="S45">
            <v>0</v>
          </cell>
        </row>
        <row r="46">
          <cell r="R46" t="str">
            <v>447NPC.NA1</v>
          </cell>
          <cell r="S46">
            <v>137299882.10075101</v>
          </cell>
        </row>
        <row r="47">
          <cell r="R47" t="str">
            <v>447NPC.NA2</v>
          </cell>
          <cell r="S47">
            <v>0</v>
          </cell>
        </row>
        <row r="48">
          <cell r="R48" t="str">
            <v>447NPC.NA3</v>
          </cell>
          <cell r="S48">
            <v>138376876.13075101</v>
          </cell>
        </row>
        <row r="49">
          <cell r="R49" t="str">
            <v>447NPC.NA4</v>
          </cell>
          <cell r="S49">
            <v>0</v>
          </cell>
        </row>
        <row r="50">
          <cell r="R50" t="str">
            <v>449.NA</v>
          </cell>
          <cell r="S50">
            <v>0</v>
          </cell>
        </row>
        <row r="51">
          <cell r="R51" t="str">
            <v>449.S</v>
          </cell>
          <cell r="S51">
            <v>0</v>
          </cell>
        </row>
        <row r="52">
          <cell r="R52" t="str">
            <v>449.SG</v>
          </cell>
          <cell r="S52">
            <v>0</v>
          </cell>
        </row>
        <row r="53">
          <cell r="R53" t="str">
            <v>449.NA1</v>
          </cell>
          <cell r="S53">
            <v>0</v>
          </cell>
        </row>
        <row r="54">
          <cell r="R54" t="str">
            <v>449.NA2</v>
          </cell>
          <cell r="S54">
            <v>0</v>
          </cell>
        </row>
        <row r="55">
          <cell r="R55" t="str">
            <v>449.NA3</v>
          </cell>
          <cell r="S55">
            <v>0</v>
          </cell>
        </row>
        <row r="56">
          <cell r="R56" t="str">
            <v>449.NA4</v>
          </cell>
          <cell r="S56">
            <v>0</v>
          </cell>
        </row>
        <row r="57">
          <cell r="R57" t="str">
            <v>Total Sales from Electricity.NA</v>
          </cell>
          <cell r="S57">
            <v>1362328849.9639096</v>
          </cell>
        </row>
        <row r="58">
          <cell r="R58" t="str">
            <v>450.NA</v>
          </cell>
          <cell r="S58">
            <v>0</v>
          </cell>
        </row>
        <row r="59">
          <cell r="R59" t="str">
            <v>450.S</v>
          </cell>
          <cell r="S59">
            <v>3787355.1</v>
          </cell>
        </row>
        <row r="60">
          <cell r="R60" t="str">
            <v>450.SO</v>
          </cell>
          <cell r="S60">
            <v>0</v>
          </cell>
        </row>
        <row r="61">
          <cell r="R61" t="str">
            <v>450.NA1</v>
          </cell>
          <cell r="S61">
            <v>3787355.1</v>
          </cell>
        </row>
        <row r="62">
          <cell r="R62" t="str">
            <v>450.NA2</v>
          </cell>
          <cell r="S62">
            <v>0</v>
          </cell>
        </row>
        <row r="63">
          <cell r="R63" t="str">
            <v>451.NA</v>
          </cell>
          <cell r="S63">
            <v>0</v>
          </cell>
        </row>
        <row r="64">
          <cell r="R64" t="str">
            <v>451.S</v>
          </cell>
          <cell r="S64">
            <v>1300291.95</v>
          </cell>
        </row>
        <row r="65">
          <cell r="R65" t="str">
            <v>451.SG</v>
          </cell>
          <cell r="S65">
            <v>0</v>
          </cell>
        </row>
        <row r="66">
          <cell r="R66" t="str">
            <v>451.SO</v>
          </cell>
          <cell r="S66">
            <v>1853.9530854503696</v>
          </cell>
        </row>
        <row r="67">
          <cell r="R67" t="str">
            <v>451.NA1</v>
          </cell>
          <cell r="S67">
            <v>1302145.9030854504</v>
          </cell>
        </row>
        <row r="68">
          <cell r="R68" t="str">
            <v>451.NA2</v>
          </cell>
          <cell r="S68">
            <v>0</v>
          </cell>
        </row>
        <row r="69">
          <cell r="R69" t="str">
            <v>453.NA</v>
          </cell>
          <cell r="S69">
            <v>0</v>
          </cell>
        </row>
        <row r="70">
          <cell r="R70" t="str">
            <v>453.SG</v>
          </cell>
          <cell r="S70">
            <v>397.46617631604994</v>
          </cell>
        </row>
        <row r="71">
          <cell r="R71" t="str">
            <v>453.NA1</v>
          </cell>
          <cell r="S71">
            <v>397.46617631604994</v>
          </cell>
        </row>
        <row r="72">
          <cell r="R72" t="str">
            <v>453.NA2</v>
          </cell>
          <cell r="S72">
            <v>0</v>
          </cell>
        </row>
        <row r="73">
          <cell r="R73" t="str">
            <v>454.NA</v>
          </cell>
          <cell r="S73">
            <v>0</v>
          </cell>
        </row>
        <row r="74">
          <cell r="R74" t="str">
            <v>454.S</v>
          </cell>
          <cell r="S74">
            <v>3448978.37</v>
          </cell>
        </row>
        <row r="75">
          <cell r="R75" t="str">
            <v>454.SG</v>
          </cell>
          <cell r="S75">
            <v>1356311.5328301112</v>
          </cell>
        </row>
        <row r="76">
          <cell r="R76" t="str">
            <v>454.SG1</v>
          </cell>
          <cell r="S76">
            <v>0</v>
          </cell>
        </row>
        <row r="77">
          <cell r="R77" t="str">
            <v>454.SO</v>
          </cell>
          <cell r="S77">
            <v>973721.61317351309</v>
          </cell>
        </row>
        <row r="78">
          <cell r="R78" t="str">
            <v>454.NA1</v>
          </cell>
          <cell r="S78">
            <v>5779011.5160036236</v>
          </cell>
        </row>
        <row r="79">
          <cell r="R79" t="str">
            <v>454.NA2</v>
          </cell>
          <cell r="S79">
            <v>0</v>
          </cell>
        </row>
        <row r="80">
          <cell r="R80" t="str">
            <v>454.NA3</v>
          </cell>
          <cell r="S80">
            <v>0</v>
          </cell>
        </row>
        <row r="81">
          <cell r="R81" t="str">
            <v>454.NA4</v>
          </cell>
          <cell r="S81">
            <v>0</v>
          </cell>
        </row>
        <row r="82">
          <cell r="R82" t="str">
            <v>456.NA</v>
          </cell>
          <cell r="S82">
            <v>0</v>
          </cell>
        </row>
        <row r="83">
          <cell r="R83" t="str">
            <v>456.S</v>
          </cell>
          <cell r="S83">
            <v>-18.399999999999999</v>
          </cell>
        </row>
        <row r="84">
          <cell r="R84" t="str">
            <v>456.CN</v>
          </cell>
          <cell r="S84">
            <v>0</v>
          </cell>
        </row>
        <row r="85">
          <cell r="R85" t="str">
            <v>456.SE</v>
          </cell>
          <cell r="S85">
            <v>2833666.3357698102</v>
          </cell>
        </row>
        <row r="86">
          <cell r="R86" t="str">
            <v>456.SO</v>
          </cell>
          <cell r="S86">
            <v>231935.14585371196</v>
          </cell>
        </row>
        <row r="87">
          <cell r="R87" t="str">
            <v>456.SG</v>
          </cell>
          <cell r="S87">
            <v>28302251.190230418</v>
          </cell>
        </row>
        <row r="88">
          <cell r="R88" t="str">
            <v>456.NA1</v>
          </cell>
          <cell r="S88">
            <v>0</v>
          </cell>
        </row>
        <row r="89">
          <cell r="R89" t="str">
            <v>456.NA2</v>
          </cell>
          <cell r="S89">
            <v>0</v>
          </cell>
        </row>
        <row r="90">
          <cell r="R90" t="str">
            <v>456.NA3</v>
          </cell>
          <cell r="S90">
            <v>31367834.271853939</v>
          </cell>
        </row>
        <row r="91">
          <cell r="R91" t="str">
            <v>456.NA4</v>
          </cell>
          <cell r="S91">
            <v>0</v>
          </cell>
        </row>
        <row r="92">
          <cell r="R92" t="str">
            <v>Total Other Electric Revenues.NA</v>
          </cell>
          <cell r="S92">
            <v>42236744.257119328</v>
          </cell>
        </row>
        <row r="93">
          <cell r="R93" t="str">
            <v>Total Other Electric Revenues.NA1</v>
          </cell>
          <cell r="S93">
            <v>0</v>
          </cell>
        </row>
        <row r="94">
          <cell r="R94" t="str">
            <v>Total Electric Operating Revenues.NA</v>
          </cell>
          <cell r="S94">
            <v>1404565594.221029</v>
          </cell>
        </row>
        <row r="95">
          <cell r="R95" t="str">
            <v>Total Electric Operating Revenues.NA1</v>
          </cell>
          <cell r="S95">
            <v>0</v>
          </cell>
        </row>
        <row r="96">
          <cell r="R96" t="str">
            <v>Summary of Revenues by Factor.NA</v>
          </cell>
          <cell r="S96">
            <v>0</v>
          </cell>
        </row>
        <row r="97">
          <cell r="R97" t="str">
            <v>Summary of Revenues by Factor.NA1</v>
          </cell>
          <cell r="S97">
            <v>1233565574.8831584</v>
          </cell>
        </row>
        <row r="98">
          <cell r="R98" t="str">
            <v>Summary of Revenues by Factor.NA2</v>
          </cell>
          <cell r="S98">
            <v>0</v>
          </cell>
        </row>
        <row r="99">
          <cell r="R99" t="str">
            <v>Summary of Revenues by Factor.NA3</v>
          </cell>
          <cell r="S99">
            <v>2833666.3357698102</v>
          </cell>
        </row>
        <row r="100">
          <cell r="R100" t="str">
            <v>Summary of Revenues by Factor.NA4</v>
          </cell>
          <cell r="S100">
            <v>1207510.7121126754</v>
          </cell>
        </row>
        <row r="101">
          <cell r="R101" t="str">
            <v>Summary of Revenues by Factor.NA5</v>
          </cell>
          <cell r="S101">
            <v>166958842.28998786</v>
          </cell>
        </row>
        <row r="102">
          <cell r="R102" t="str">
            <v>Summary of Revenues by Factor.NA6</v>
          </cell>
          <cell r="S102">
            <v>0</v>
          </cell>
        </row>
        <row r="103">
          <cell r="R103" t="str">
            <v>Summary of Revenues by Factor.NA7</v>
          </cell>
          <cell r="S103">
            <v>0</v>
          </cell>
        </row>
        <row r="104">
          <cell r="R104" t="str">
            <v>Total Electric Operating Revenues.NA2</v>
          </cell>
          <cell r="S104">
            <v>1404565594.2210288</v>
          </cell>
        </row>
        <row r="105">
          <cell r="R105" t="str">
            <v>Miscellaneous Revenues.NA</v>
          </cell>
          <cell r="S105">
            <v>0</v>
          </cell>
        </row>
        <row r="106">
          <cell r="R106" t="str">
            <v>41160.NA</v>
          </cell>
          <cell r="S106">
            <v>0</v>
          </cell>
        </row>
        <row r="107">
          <cell r="R107" t="str">
            <v>41160.S</v>
          </cell>
          <cell r="S107">
            <v>0</v>
          </cell>
        </row>
        <row r="108">
          <cell r="R108" t="str">
            <v>41160.SG</v>
          </cell>
          <cell r="S108">
            <v>0</v>
          </cell>
        </row>
        <row r="109">
          <cell r="R109" t="str">
            <v>41160.SO</v>
          </cell>
          <cell r="S109">
            <v>0</v>
          </cell>
        </row>
        <row r="110">
          <cell r="R110" t="str">
            <v>41160.SG1</v>
          </cell>
          <cell r="S110">
            <v>0</v>
          </cell>
        </row>
        <row r="111">
          <cell r="R111" t="str">
            <v>41160.SG2</v>
          </cell>
          <cell r="S111">
            <v>0</v>
          </cell>
        </row>
        <row r="112">
          <cell r="R112" t="str">
            <v>41160.NA1</v>
          </cell>
          <cell r="S112">
            <v>0</v>
          </cell>
        </row>
        <row r="113">
          <cell r="R113" t="str">
            <v>41160.NA2</v>
          </cell>
          <cell r="S113">
            <v>0</v>
          </cell>
        </row>
        <row r="114">
          <cell r="R114" t="str">
            <v>41170.NA</v>
          </cell>
          <cell r="S114">
            <v>0</v>
          </cell>
        </row>
        <row r="115">
          <cell r="R115" t="str">
            <v>41170.S</v>
          </cell>
          <cell r="S115">
            <v>0</v>
          </cell>
        </row>
        <row r="116">
          <cell r="R116" t="str">
            <v>41170.SG</v>
          </cell>
          <cell r="S116">
            <v>15971.85243680175</v>
          </cell>
        </row>
        <row r="117">
          <cell r="R117" t="str">
            <v>41170.NA1</v>
          </cell>
          <cell r="S117">
            <v>15971.85243680175</v>
          </cell>
        </row>
        <row r="118">
          <cell r="R118" t="str">
            <v>41170.NA2</v>
          </cell>
          <cell r="S118">
            <v>0</v>
          </cell>
        </row>
        <row r="119">
          <cell r="R119" t="str">
            <v>4118.NA</v>
          </cell>
          <cell r="S119">
            <v>0</v>
          </cell>
        </row>
        <row r="120">
          <cell r="R120" t="str">
            <v>4118.S</v>
          </cell>
          <cell r="S120">
            <v>0</v>
          </cell>
        </row>
        <row r="121">
          <cell r="R121" t="str">
            <v>4118.SE</v>
          </cell>
          <cell r="S121">
            <v>-53570.564839037354</v>
          </cell>
        </row>
        <row r="122">
          <cell r="R122" t="str">
            <v>4118.NA1</v>
          </cell>
          <cell r="S122">
            <v>-53570.564839037354</v>
          </cell>
        </row>
        <row r="123">
          <cell r="R123" t="str">
            <v>4118.NA2</v>
          </cell>
          <cell r="S123">
            <v>0</v>
          </cell>
        </row>
        <row r="124">
          <cell r="R124" t="str">
            <v>41181.NA</v>
          </cell>
          <cell r="S124">
            <v>0</v>
          </cell>
        </row>
        <row r="125">
          <cell r="R125" t="str">
            <v>41181.SE</v>
          </cell>
          <cell r="S125">
            <v>0</v>
          </cell>
        </row>
        <row r="126">
          <cell r="R126" t="str">
            <v>41181.NA1</v>
          </cell>
          <cell r="S126">
            <v>0</v>
          </cell>
        </row>
        <row r="127">
          <cell r="R127" t="str">
            <v>41181.NA2</v>
          </cell>
          <cell r="S127">
            <v>0</v>
          </cell>
        </row>
        <row r="128">
          <cell r="R128" t="str">
            <v>4194.NA</v>
          </cell>
          <cell r="S128">
            <v>0</v>
          </cell>
        </row>
        <row r="129">
          <cell r="R129" t="str">
            <v>4194.SG</v>
          </cell>
          <cell r="S129">
            <v>0</v>
          </cell>
        </row>
        <row r="130">
          <cell r="R130" t="str">
            <v>4194.NA1</v>
          </cell>
          <cell r="S130">
            <v>0</v>
          </cell>
        </row>
        <row r="131">
          <cell r="R131" t="str">
            <v>4194.NA2</v>
          </cell>
          <cell r="S131">
            <v>0</v>
          </cell>
        </row>
        <row r="132">
          <cell r="R132" t="str">
            <v>421.NA</v>
          </cell>
          <cell r="S132">
            <v>0</v>
          </cell>
        </row>
        <row r="133">
          <cell r="R133" t="str">
            <v>421.S</v>
          </cell>
          <cell r="S133">
            <v>36268.67</v>
          </cell>
        </row>
        <row r="134">
          <cell r="R134" t="str">
            <v>421.SG</v>
          </cell>
          <cell r="S134">
            <v>0</v>
          </cell>
        </row>
        <row r="135">
          <cell r="R135" t="str">
            <v>421.SG1</v>
          </cell>
          <cell r="S135">
            <v>-6738.9273087783922</v>
          </cell>
        </row>
        <row r="136">
          <cell r="R136" t="str">
            <v>421.CN</v>
          </cell>
          <cell r="S136">
            <v>0</v>
          </cell>
        </row>
        <row r="137">
          <cell r="R137" t="str">
            <v>421.SO</v>
          </cell>
          <cell r="S137">
            <v>2.6734900884548551E-3</v>
          </cell>
        </row>
        <row r="138">
          <cell r="R138" t="str">
            <v>421.SG2</v>
          </cell>
          <cell r="S138">
            <v>-71851.321430805154</v>
          </cell>
        </row>
        <row r="139">
          <cell r="R139" t="str">
            <v>421.NA1</v>
          </cell>
          <cell r="S139">
            <v>-42321.576066093461</v>
          </cell>
        </row>
        <row r="140">
          <cell r="R140" t="str">
            <v>421.NA2</v>
          </cell>
          <cell r="S140">
            <v>0</v>
          </cell>
        </row>
        <row r="141">
          <cell r="R141" t="str">
            <v>Total Miscellaneous Revenues.NA</v>
          </cell>
          <cell r="S141">
            <v>-79920.288468329061</v>
          </cell>
        </row>
        <row r="142">
          <cell r="R142" t="str">
            <v>Miscellaneous Expenses.NA</v>
          </cell>
          <cell r="S142">
            <v>0</v>
          </cell>
        </row>
        <row r="143">
          <cell r="R143" t="str">
            <v>4311.NA</v>
          </cell>
          <cell r="S143">
            <v>0</v>
          </cell>
        </row>
        <row r="144">
          <cell r="R144" t="str">
            <v>4311.S</v>
          </cell>
          <cell r="S144">
            <v>0</v>
          </cell>
        </row>
        <row r="145">
          <cell r="R145" t="str">
            <v>4311.NA1</v>
          </cell>
          <cell r="S145">
            <v>0</v>
          </cell>
        </row>
        <row r="146">
          <cell r="R146" t="str">
            <v>Total Miscellaneous Expenses.NA</v>
          </cell>
          <cell r="S146">
            <v>0</v>
          </cell>
        </row>
        <row r="147">
          <cell r="R147" t="str">
            <v>Total Miscellaneous Expenses.NA1</v>
          </cell>
          <cell r="S147">
            <v>0</v>
          </cell>
        </row>
        <row r="148">
          <cell r="R148" t="str">
            <v>Net Misc Revenue and Expense.NA</v>
          </cell>
          <cell r="S148">
            <v>-79920.288468329061</v>
          </cell>
        </row>
        <row r="149">
          <cell r="R149" t="str">
            <v>Net Misc Revenue and Expense.NA1</v>
          </cell>
          <cell r="S149">
            <v>0</v>
          </cell>
        </row>
        <row r="150">
          <cell r="R150" t="str">
            <v>500.NA</v>
          </cell>
          <cell r="S150">
            <v>0</v>
          </cell>
        </row>
        <row r="151">
          <cell r="R151" t="str">
            <v>500.SG</v>
          </cell>
          <cell r="S151">
            <v>3991154.999398272</v>
          </cell>
        </row>
        <row r="152">
          <cell r="R152" t="str">
            <v>500.SG1</v>
          </cell>
          <cell r="S152">
            <v>400589.88659783918</v>
          </cell>
        </row>
        <row r="153">
          <cell r="R153" t="str">
            <v>500.NA1</v>
          </cell>
          <cell r="S153">
            <v>4391744.8859961107</v>
          </cell>
        </row>
        <row r="154">
          <cell r="R154" t="str">
            <v>500.NA2</v>
          </cell>
          <cell r="S154">
            <v>0</v>
          </cell>
        </row>
        <row r="155">
          <cell r="R155" t="str">
            <v>501.NA</v>
          </cell>
          <cell r="S155">
            <v>0</v>
          </cell>
        </row>
        <row r="156">
          <cell r="R156" t="str">
            <v>501.SE</v>
          </cell>
          <cell r="S156">
            <v>3412641.5024591368</v>
          </cell>
        </row>
        <row r="157">
          <cell r="R157" t="str">
            <v>501.SE1</v>
          </cell>
          <cell r="S157">
            <v>0</v>
          </cell>
        </row>
        <row r="158">
          <cell r="R158" t="str">
            <v>501.SE2</v>
          </cell>
          <cell r="S158">
            <v>0</v>
          </cell>
        </row>
        <row r="159">
          <cell r="R159" t="str">
            <v>501.SE3</v>
          </cell>
          <cell r="S159">
            <v>0</v>
          </cell>
        </row>
        <row r="160">
          <cell r="R160" t="str">
            <v>501.SE4</v>
          </cell>
          <cell r="S160">
            <v>888571.11590391258</v>
          </cell>
        </row>
        <row r="161">
          <cell r="R161" t="str">
            <v>501.NA1</v>
          </cell>
          <cell r="S161">
            <v>4301212.6183630489</v>
          </cell>
        </row>
        <row r="162">
          <cell r="R162" t="str">
            <v>501.NA2</v>
          </cell>
          <cell r="S162">
            <v>0</v>
          </cell>
        </row>
        <row r="163">
          <cell r="R163" t="str">
            <v>501NPC.NA</v>
          </cell>
          <cell r="S163">
            <v>0</v>
          </cell>
        </row>
        <row r="164">
          <cell r="R164" t="str">
            <v>501NPC.S</v>
          </cell>
          <cell r="S164">
            <v>0</v>
          </cell>
        </row>
        <row r="165">
          <cell r="R165" t="str">
            <v>501NPC.SE</v>
          </cell>
          <cell r="S165">
            <v>200373420.43039629</v>
          </cell>
        </row>
        <row r="166">
          <cell r="R166" t="str">
            <v>501NPC.SE1</v>
          </cell>
          <cell r="S166">
            <v>0</v>
          </cell>
        </row>
        <row r="167">
          <cell r="R167" t="str">
            <v>501NPC.SE2</v>
          </cell>
          <cell r="S167">
            <v>0</v>
          </cell>
        </row>
        <row r="168">
          <cell r="R168" t="str">
            <v>501NPC.SE3</v>
          </cell>
          <cell r="S168">
            <v>12903009.944911286</v>
          </cell>
        </row>
        <row r="169">
          <cell r="R169" t="str">
            <v>501NPC.NA1</v>
          </cell>
          <cell r="S169">
            <v>213276430.37530756</v>
          </cell>
        </row>
        <row r="170">
          <cell r="R170" t="str">
            <v>501NPC.NA2</v>
          </cell>
          <cell r="S170">
            <v>0</v>
          </cell>
        </row>
        <row r="171">
          <cell r="R171" t="str">
            <v>501NPC.NA3</v>
          </cell>
          <cell r="S171">
            <v>217577642.99367064</v>
          </cell>
        </row>
        <row r="172">
          <cell r="R172" t="str">
            <v>501NPC.NA4</v>
          </cell>
          <cell r="S172">
            <v>0</v>
          </cell>
        </row>
        <row r="173">
          <cell r="R173" t="str">
            <v>502.NA</v>
          </cell>
          <cell r="S173">
            <v>0</v>
          </cell>
        </row>
        <row r="174">
          <cell r="R174" t="str">
            <v>502.SG</v>
          </cell>
          <cell r="S174">
            <v>9048872.9525221642</v>
          </cell>
        </row>
        <row r="175">
          <cell r="R175" t="str">
            <v>502.SG1</v>
          </cell>
          <cell r="S175">
            <v>2018011.9409958571</v>
          </cell>
        </row>
        <row r="176">
          <cell r="R176" t="str">
            <v>502.NA1</v>
          </cell>
          <cell r="S176">
            <v>11066884.893518021</v>
          </cell>
        </row>
        <row r="177">
          <cell r="R177" t="str">
            <v>502.NA2</v>
          </cell>
          <cell r="S177">
            <v>0</v>
          </cell>
        </row>
        <row r="178">
          <cell r="R178" t="str">
            <v>503.NA</v>
          </cell>
          <cell r="S178">
            <v>0</v>
          </cell>
        </row>
        <row r="179">
          <cell r="R179" t="str">
            <v>503.SE</v>
          </cell>
          <cell r="S179">
            <v>0</v>
          </cell>
        </row>
        <row r="180">
          <cell r="R180" t="str">
            <v>503.NA1</v>
          </cell>
          <cell r="S180">
            <v>0</v>
          </cell>
        </row>
        <row r="181">
          <cell r="R181" t="str">
            <v>503.NA2</v>
          </cell>
          <cell r="S181">
            <v>0</v>
          </cell>
        </row>
        <row r="182">
          <cell r="R182" t="str">
            <v>503NPC.NA</v>
          </cell>
          <cell r="S182">
            <v>0</v>
          </cell>
        </row>
        <row r="183">
          <cell r="R183" t="str">
            <v>503NPC.SE</v>
          </cell>
          <cell r="S183">
            <v>808859.49330273678</v>
          </cell>
        </row>
        <row r="184">
          <cell r="R184" t="str">
            <v>503NPC.NA1</v>
          </cell>
          <cell r="S184">
            <v>808859.49330273678</v>
          </cell>
        </row>
        <row r="185">
          <cell r="R185" t="str">
            <v>503NPC.NA2</v>
          </cell>
          <cell r="S185">
            <v>0</v>
          </cell>
        </row>
        <row r="186">
          <cell r="R186" t="str">
            <v>505.NA</v>
          </cell>
          <cell r="S186">
            <v>0</v>
          </cell>
        </row>
        <row r="187">
          <cell r="R187" t="str">
            <v>505.SG</v>
          </cell>
          <cell r="S187">
            <v>759912.27779845661</v>
          </cell>
        </row>
        <row r="188">
          <cell r="R188" t="str">
            <v>505.SG1</v>
          </cell>
          <cell r="S188">
            <v>235251.42898750646</v>
          </cell>
        </row>
        <row r="189">
          <cell r="R189" t="str">
            <v>505.NA1</v>
          </cell>
          <cell r="S189">
            <v>995163.70678596303</v>
          </cell>
        </row>
        <row r="190">
          <cell r="R190" t="str">
            <v>505.NA2</v>
          </cell>
          <cell r="S190">
            <v>0</v>
          </cell>
        </row>
        <row r="191">
          <cell r="R191" t="str">
            <v>506.NA</v>
          </cell>
          <cell r="S191">
            <v>0</v>
          </cell>
        </row>
        <row r="192">
          <cell r="R192" t="str">
            <v>506.SG</v>
          </cell>
          <cell r="S192">
            <v>13318497.828585669</v>
          </cell>
        </row>
        <row r="193">
          <cell r="R193" t="str">
            <v>506.SE</v>
          </cell>
          <cell r="S193">
            <v>0</v>
          </cell>
        </row>
        <row r="194">
          <cell r="R194" t="str">
            <v>506.SG1</v>
          </cell>
          <cell r="S194">
            <v>543055.87758278253</v>
          </cell>
        </row>
        <row r="195">
          <cell r="R195" t="str">
            <v>506.NA1</v>
          </cell>
          <cell r="S195">
            <v>13861553.706168452</v>
          </cell>
        </row>
        <row r="196">
          <cell r="R196" t="str">
            <v>506.NA2</v>
          </cell>
          <cell r="S196">
            <v>0</v>
          </cell>
        </row>
        <row r="197">
          <cell r="R197" t="str">
            <v>507.NA</v>
          </cell>
          <cell r="S197">
            <v>0</v>
          </cell>
        </row>
        <row r="198">
          <cell r="R198" t="str">
            <v>507.SG</v>
          </cell>
          <cell r="S198">
            <v>125002.3413378847</v>
          </cell>
        </row>
        <row r="199">
          <cell r="R199" t="str">
            <v>507.SG1</v>
          </cell>
          <cell r="S199">
            <v>0</v>
          </cell>
        </row>
        <row r="200">
          <cell r="R200" t="str">
            <v>507.NA1</v>
          </cell>
          <cell r="S200">
            <v>125002.3413378847</v>
          </cell>
        </row>
        <row r="201">
          <cell r="R201" t="str">
            <v>507.NA2</v>
          </cell>
          <cell r="S201">
            <v>0</v>
          </cell>
        </row>
        <row r="202">
          <cell r="R202" t="str">
            <v>510.NA</v>
          </cell>
          <cell r="S202">
            <v>0</v>
          </cell>
        </row>
        <row r="203">
          <cell r="R203" t="str">
            <v>510.SG</v>
          </cell>
          <cell r="S203">
            <v>3049081.1850280995</v>
          </cell>
        </row>
        <row r="204">
          <cell r="R204" t="str">
            <v>510.SG1</v>
          </cell>
          <cell r="S204">
            <v>664182.86196210526</v>
          </cell>
        </row>
        <row r="205">
          <cell r="R205" t="str">
            <v>510.NA1</v>
          </cell>
          <cell r="S205">
            <v>3713264.0469902046</v>
          </cell>
        </row>
        <row r="206">
          <cell r="R206" t="str">
            <v>510.NA2</v>
          </cell>
          <cell r="S206">
            <v>0</v>
          </cell>
        </row>
        <row r="207">
          <cell r="R207" t="str">
            <v>510.NA3</v>
          </cell>
          <cell r="S207">
            <v>0</v>
          </cell>
        </row>
        <row r="208">
          <cell r="R208" t="str">
            <v>510.NA4</v>
          </cell>
          <cell r="S208">
            <v>0</v>
          </cell>
        </row>
        <row r="209">
          <cell r="R209" t="str">
            <v>511.NA</v>
          </cell>
          <cell r="S209">
            <v>0</v>
          </cell>
        </row>
        <row r="210">
          <cell r="R210" t="str">
            <v>511.SG</v>
          </cell>
          <cell r="S210">
            <v>7324881.8010366065</v>
          </cell>
        </row>
        <row r="211">
          <cell r="R211" t="str">
            <v>511.SG1</v>
          </cell>
          <cell r="S211">
            <v>234076.95758774635</v>
          </cell>
        </row>
        <row r="212">
          <cell r="R212" t="str">
            <v>511.NA1</v>
          </cell>
          <cell r="S212">
            <v>7558958.7586243525</v>
          </cell>
        </row>
        <row r="213">
          <cell r="R213" t="str">
            <v>511.NA2</v>
          </cell>
          <cell r="S213">
            <v>0</v>
          </cell>
        </row>
        <row r="214">
          <cell r="R214" t="str">
            <v>512.NA</v>
          </cell>
          <cell r="S214">
            <v>0</v>
          </cell>
        </row>
        <row r="215">
          <cell r="R215" t="str">
            <v>512.SG</v>
          </cell>
          <cell r="S215">
            <v>26668984.025587525</v>
          </cell>
        </row>
        <row r="216">
          <cell r="R216" t="str">
            <v>512.SG1</v>
          </cell>
          <cell r="S216">
            <v>1408225.7471418169</v>
          </cell>
        </row>
        <row r="217">
          <cell r="R217" t="str">
            <v>512.NA1</v>
          </cell>
          <cell r="S217">
            <v>28077209.772729341</v>
          </cell>
        </row>
        <row r="218">
          <cell r="R218" t="str">
            <v>512.NA2</v>
          </cell>
          <cell r="S218">
            <v>0</v>
          </cell>
        </row>
        <row r="219">
          <cell r="R219" t="str">
            <v>513.NA</v>
          </cell>
          <cell r="S219">
            <v>0</v>
          </cell>
        </row>
        <row r="220">
          <cell r="R220" t="str">
            <v>513.SG</v>
          </cell>
          <cell r="S220">
            <v>7660191.1353270495</v>
          </cell>
        </row>
        <row r="221">
          <cell r="R221" t="str">
            <v>513.SG1</v>
          </cell>
          <cell r="S221">
            <v>174863.03752481041</v>
          </cell>
        </row>
        <row r="222">
          <cell r="R222" t="str">
            <v>513.NA1</v>
          </cell>
          <cell r="S222">
            <v>7835054.1728518596</v>
          </cell>
        </row>
        <row r="223">
          <cell r="R223" t="str">
            <v>513.NA2</v>
          </cell>
          <cell r="S223">
            <v>0</v>
          </cell>
        </row>
        <row r="224">
          <cell r="R224" t="str">
            <v>514.NA</v>
          </cell>
          <cell r="S224">
            <v>0</v>
          </cell>
        </row>
        <row r="225">
          <cell r="R225" t="str">
            <v>514.SG</v>
          </cell>
          <cell r="S225">
            <v>2693386.3992486657</v>
          </cell>
        </row>
        <row r="226">
          <cell r="R226" t="str">
            <v>514.SG1</v>
          </cell>
          <cell r="S226">
            <v>1030496.7151070535</v>
          </cell>
        </row>
        <row r="227">
          <cell r="R227" t="str">
            <v>514.NA1</v>
          </cell>
          <cell r="S227">
            <v>3723883.1143557192</v>
          </cell>
        </row>
        <row r="228">
          <cell r="R228" t="str">
            <v>514.NA2</v>
          </cell>
          <cell r="S228">
            <v>0</v>
          </cell>
        </row>
        <row r="229">
          <cell r="R229" t="str">
            <v>Total Steam Power Generation.NA</v>
          </cell>
          <cell r="S229">
            <v>299735221.88633132</v>
          </cell>
        </row>
        <row r="230">
          <cell r="R230" t="str">
            <v>517.NA</v>
          </cell>
          <cell r="S230">
            <v>0</v>
          </cell>
        </row>
        <row r="231">
          <cell r="R231" t="str">
            <v>517.SG</v>
          </cell>
          <cell r="S231">
            <v>0</v>
          </cell>
        </row>
        <row r="232">
          <cell r="R232" t="str">
            <v>517.NA1</v>
          </cell>
          <cell r="S232">
            <v>0</v>
          </cell>
        </row>
        <row r="233">
          <cell r="R233" t="str">
            <v>517.NA2</v>
          </cell>
          <cell r="S233">
            <v>0</v>
          </cell>
        </row>
        <row r="234">
          <cell r="R234" t="str">
            <v>518.NA</v>
          </cell>
          <cell r="S234">
            <v>0</v>
          </cell>
        </row>
        <row r="235">
          <cell r="R235" t="str">
            <v>518.SE</v>
          </cell>
          <cell r="S235">
            <v>0</v>
          </cell>
        </row>
        <row r="236">
          <cell r="R236" t="str">
            <v>518.NA1</v>
          </cell>
          <cell r="S236">
            <v>0</v>
          </cell>
        </row>
        <row r="237">
          <cell r="R237" t="str">
            <v>518.NA2</v>
          </cell>
          <cell r="S237">
            <v>0</v>
          </cell>
        </row>
        <row r="238">
          <cell r="R238" t="str">
            <v>518.NA3</v>
          </cell>
          <cell r="S238">
            <v>0</v>
          </cell>
        </row>
        <row r="239">
          <cell r="R239" t="str">
            <v>519.NA</v>
          </cell>
          <cell r="S239">
            <v>0</v>
          </cell>
        </row>
        <row r="240">
          <cell r="R240" t="str">
            <v>519.SG</v>
          </cell>
          <cell r="S240">
            <v>0</v>
          </cell>
        </row>
        <row r="241">
          <cell r="R241" t="str">
            <v>519.NA1</v>
          </cell>
          <cell r="S241">
            <v>0</v>
          </cell>
        </row>
        <row r="242">
          <cell r="R242" t="str">
            <v>519.NA2</v>
          </cell>
          <cell r="S242">
            <v>0</v>
          </cell>
        </row>
        <row r="243">
          <cell r="R243" t="str">
            <v>520.NA</v>
          </cell>
          <cell r="S243">
            <v>0</v>
          </cell>
        </row>
        <row r="244">
          <cell r="R244" t="str">
            <v>520.SG</v>
          </cell>
          <cell r="S244">
            <v>0</v>
          </cell>
        </row>
        <row r="245">
          <cell r="R245" t="str">
            <v>520.NA1</v>
          </cell>
          <cell r="S245">
            <v>0</v>
          </cell>
        </row>
        <row r="246">
          <cell r="R246" t="str">
            <v>520.NA2</v>
          </cell>
          <cell r="S246">
            <v>0</v>
          </cell>
        </row>
        <row r="247">
          <cell r="R247" t="str">
            <v>520.NA3</v>
          </cell>
          <cell r="S247">
            <v>0</v>
          </cell>
        </row>
        <row r="248">
          <cell r="R248" t="str">
            <v>520.NA4</v>
          </cell>
          <cell r="S248">
            <v>0</v>
          </cell>
        </row>
        <row r="249">
          <cell r="R249" t="str">
            <v>523.NA</v>
          </cell>
          <cell r="S249">
            <v>0</v>
          </cell>
        </row>
        <row r="250">
          <cell r="R250" t="str">
            <v>523.SG</v>
          </cell>
          <cell r="S250">
            <v>0</v>
          </cell>
        </row>
        <row r="251">
          <cell r="R251" t="str">
            <v>523.NA1</v>
          </cell>
          <cell r="S251">
            <v>0</v>
          </cell>
        </row>
        <row r="252">
          <cell r="R252" t="str">
            <v>523.NA2</v>
          </cell>
          <cell r="S252">
            <v>0</v>
          </cell>
        </row>
        <row r="253">
          <cell r="R253" t="str">
            <v>524.NA</v>
          </cell>
          <cell r="S253">
            <v>0</v>
          </cell>
        </row>
        <row r="254">
          <cell r="R254" t="str">
            <v>524.SG</v>
          </cell>
          <cell r="S254">
            <v>0</v>
          </cell>
        </row>
        <row r="255">
          <cell r="R255" t="str">
            <v>524.NA1</v>
          </cell>
          <cell r="S255">
            <v>0</v>
          </cell>
        </row>
        <row r="256">
          <cell r="R256" t="str">
            <v>524.NA2</v>
          </cell>
          <cell r="S256">
            <v>0</v>
          </cell>
        </row>
        <row r="257">
          <cell r="R257" t="str">
            <v>528.NA</v>
          </cell>
          <cell r="S257">
            <v>0</v>
          </cell>
        </row>
        <row r="258">
          <cell r="R258" t="str">
            <v>528.SG</v>
          </cell>
          <cell r="S258">
            <v>0</v>
          </cell>
        </row>
        <row r="259">
          <cell r="R259" t="str">
            <v>528.NA1</v>
          </cell>
          <cell r="S259">
            <v>0</v>
          </cell>
        </row>
        <row r="260">
          <cell r="R260" t="str">
            <v>528.NA2</v>
          </cell>
          <cell r="S260">
            <v>0</v>
          </cell>
        </row>
        <row r="261">
          <cell r="R261" t="str">
            <v>529.NA</v>
          </cell>
          <cell r="S261">
            <v>0</v>
          </cell>
        </row>
        <row r="262">
          <cell r="R262" t="str">
            <v>529.SG</v>
          </cell>
          <cell r="S262">
            <v>0</v>
          </cell>
        </row>
        <row r="263">
          <cell r="R263" t="str">
            <v>529.NA1</v>
          </cell>
          <cell r="S263">
            <v>0</v>
          </cell>
        </row>
        <row r="264">
          <cell r="R264" t="str">
            <v>529.NA2</v>
          </cell>
          <cell r="S264">
            <v>0</v>
          </cell>
        </row>
        <row r="265">
          <cell r="R265" t="str">
            <v>530.NA</v>
          </cell>
          <cell r="S265">
            <v>0</v>
          </cell>
        </row>
        <row r="266">
          <cell r="R266" t="str">
            <v>530.SG</v>
          </cell>
          <cell r="S266">
            <v>0</v>
          </cell>
        </row>
        <row r="267">
          <cell r="R267" t="str">
            <v>530.NA1</v>
          </cell>
          <cell r="S267">
            <v>0</v>
          </cell>
        </row>
        <row r="268">
          <cell r="R268" t="str">
            <v>530.NA2</v>
          </cell>
          <cell r="S268">
            <v>0</v>
          </cell>
        </row>
        <row r="269">
          <cell r="R269" t="str">
            <v>531.NA</v>
          </cell>
          <cell r="S269">
            <v>0</v>
          </cell>
        </row>
        <row r="270">
          <cell r="R270" t="str">
            <v>531.SG</v>
          </cell>
          <cell r="S270">
            <v>0</v>
          </cell>
        </row>
        <row r="271">
          <cell r="R271" t="str">
            <v>531.NA1</v>
          </cell>
          <cell r="S271">
            <v>0</v>
          </cell>
        </row>
        <row r="272">
          <cell r="R272" t="str">
            <v>531.NA2</v>
          </cell>
          <cell r="S272">
            <v>0</v>
          </cell>
        </row>
        <row r="273">
          <cell r="R273" t="str">
            <v>532.NA</v>
          </cell>
          <cell r="S273">
            <v>0</v>
          </cell>
        </row>
        <row r="274">
          <cell r="R274" t="str">
            <v>532.SG</v>
          </cell>
          <cell r="S274">
            <v>0</v>
          </cell>
        </row>
        <row r="275">
          <cell r="R275" t="str">
            <v>532.NA1</v>
          </cell>
          <cell r="S275">
            <v>0</v>
          </cell>
        </row>
        <row r="276">
          <cell r="R276" t="str">
            <v>532.NA2</v>
          </cell>
          <cell r="S276">
            <v>0</v>
          </cell>
        </row>
        <row r="277">
          <cell r="R277" t="str">
            <v>Total Nuclear Power Generation.NA</v>
          </cell>
          <cell r="S277">
            <v>0</v>
          </cell>
        </row>
        <row r="278">
          <cell r="R278" t="str">
            <v>Total Nuclear Power Generation.NA1</v>
          </cell>
          <cell r="S278">
            <v>0</v>
          </cell>
        </row>
        <row r="279">
          <cell r="R279" t="str">
            <v>535.NA</v>
          </cell>
          <cell r="S279">
            <v>0</v>
          </cell>
        </row>
        <row r="280">
          <cell r="R280" t="str">
            <v>535.DGP</v>
          </cell>
          <cell r="S280">
            <v>0</v>
          </cell>
        </row>
        <row r="281">
          <cell r="R281" t="str">
            <v>535.SG</v>
          </cell>
          <cell r="S281">
            <v>1684452.7437520397</v>
          </cell>
        </row>
        <row r="282">
          <cell r="R282" t="str">
            <v>535.SG1</v>
          </cell>
          <cell r="S282">
            <v>165795.44816010469</v>
          </cell>
        </row>
        <row r="283">
          <cell r="R283" t="str">
            <v>535.NA1</v>
          </cell>
          <cell r="S283">
            <v>0</v>
          </cell>
        </row>
        <row r="284">
          <cell r="R284" t="str">
            <v>535.NA2</v>
          </cell>
          <cell r="S284">
            <v>1850248.1919121444</v>
          </cell>
        </row>
        <row r="285">
          <cell r="R285" t="str">
            <v>535.NA3</v>
          </cell>
          <cell r="S285">
            <v>0</v>
          </cell>
        </row>
        <row r="286">
          <cell r="R286" t="str">
            <v>536.NA</v>
          </cell>
          <cell r="S286">
            <v>0</v>
          </cell>
        </row>
        <row r="287">
          <cell r="R287" t="str">
            <v>536.DGP</v>
          </cell>
          <cell r="S287">
            <v>0</v>
          </cell>
        </row>
        <row r="288">
          <cell r="R288" t="str">
            <v>536.SG</v>
          </cell>
          <cell r="S288">
            <v>45350.216371334238</v>
          </cell>
        </row>
        <row r="289">
          <cell r="R289" t="str">
            <v>536.SG1</v>
          </cell>
          <cell r="S289">
            <v>4444.7285287241411</v>
          </cell>
        </row>
        <row r="290">
          <cell r="R290" t="str">
            <v>536.NA1</v>
          </cell>
          <cell r="S290">
            <v>0</v>
          </cell>
        </row>
        <row r="291">
          <cell r="R291" t="str">
            <v>536.NA2</v>
          </cell>
          <cell r="S291">
            <v>49794.944900058377</v>
          </cell>
        </row>
        <row r="292">
          <cell r="R292" t="str">
            <v>536.NA3</v>
          </cell>
          <cell r="S292">
            <v>0</v>
          </cell>
        </row>
        <row r="293">
          <cell r="R293" t="str">
            <v>537.NA</v>
          </cell>
          <cell r="S293">
            <v>0</v>
          </cell>
        </row>
        <row r="294">
          <cell r="R294" t="str">
            <v>537.DGP</v>
          </cell>
          <cell r="S294">
            <v>0</v>
          </cell>
        </row>
        <row r="295">
          <cell r="R295" t="str">
            <v>537.SG</v>
          </cell>
          <cell r="S295">
            <v>966786.92354563356</v>
          </cell>
        </row>
        <row r="296">
          <cell r="R296" t="str">
            <v>537.SG1</v>
          </cell>
          <cell r="S296">
            <v>64281.350473180901</v>
          </cell>
        </row>
        <row r="297">
          <cell r="R297" t="str">
            <v>537.NA1</v>
          </cell>
          <cell r="S297">
            <v>0</v>
          </cell>
        </row>
        <row r="298">
          <cell r="R298" t="str">
            <v>537.NA2</v>
          </cell>
          <cell r="S298">
            <v>1031068.2740188144</v>
          </cell>
        </row>
        <row r="299">
          <cell r="R299" t="str">
            <v>537.NA3</v>
          </cell>
          <cell r="S299">
            <v>0</v>
          </cell>
        </row>
        <row r="300">
          <cell r="R300" t="str">
            <v>538.NA</v>
          </cell>
          <cell r="S300">
            <v>0</v>
          </cell>
        </row>
        <row r="301">
          <cell r="R301" t="str">
            <v>538.DGP</v>
          </cell>
          <cell r="S301">
            <v>0</v>
          </cell>
        </row>
        <row r="302">
          <cell r="R302" t="str">
            <v>538.SG</v>
          </cell>
          <cell r="S302">
            <v>0</v>
          </cell>
        </row>
        <row r="303">
          <cell r="R303" t="str">
            <v>538.SG1</v>
          </cell>
          <cell r="S303">
            <v>0</v>
          </cell>
        </row>
        <row r="304">
          <cell r="R304" t="str">
            <v>538.NA1</v>
          </cell>
          <cell r="S304">
            <v>0</v>
          </cell>
        </row>
        <row r="305">
          <cell r="R305" t="str">
            <v>538.NA2</v>
          </cell>
          <cell r="S305">
            <v>0</v>
          </cell>
        </row>
        <row r="306">
          <cell r="R306" t="str">
            <v>538.NA3</v>
          </cell>
          <cell r="S306">
            <v>0</v>
          </cell>
        </row>
        <row r="307">
          <cell r="R307" t="str">
            <v>539.NA</v>
          </cell>
          <cell r="S307">
            <v>0</v>
          </cell>
        </row>
        <row r="308">
          <cell r="R308" t="str">
            <v>539.DGP</v>
          </cell>
          <cell r="S308">
            <v>0</v>
          </cell>
        </row>
        <row r="309">
          <cell r="R309" t="str">
            <v>539.SG</v>
          </cell>
          <cell r="S309">
            <v>2980485.7066259286</v>
          </cell>
        </row>
        <row r="310">
          <cell r="R310" t="str">
            <v>539.SG1</v>
          </cell>
          <cell r="S310">
            <v>1318502.093461995</v>
          </cell>
        </row>
        <row r="311">
          <cell r="R311" t="str">
            <v>539.NA1</v>
          </cell>
          <cell r="S311">
            <v>0</v>
          </cell>
        </row>
        <row r="312">
          <cell r="R312" t="str">
            <v>539.NA2</v>
          </cell>
          <cell r="S312">
            <v>0</v>
          </cell>
        </row>
        <row r="313">
          <cell r="R313" t="str">
            <v>539.NA3</v>
          </cell>
          <cell r="S313">
            <v>4298987.8000879232</v>
          </cell>
        </row>
        <row r="314">
          <cell r="R314" t="str">
            <v>539.NA4</v>
          </cell>
          <cell r="S314">
            <v>0</v>
          </cell>
        </row>
        <row r="315">
          <cell r="R315" t="str">
            <v>540.NA</v>
          </cell>
          <cell r="S315">
            <v>0</v>
          </cell>
        </row>
        <row r="316">
          <cell r="R316" t="str">
            <v>540.DGP</v>
          </cell>
          <cell r="S316">
            <v>0</v>
          </cell>
        </row>
        <row r="317">
          <cell r="R317" t="str">
            <v>540.SG</v>
          </cell>
          <cell r="S317">
            <v>269012.32837396231</v>
          </cell>
        </row>
        <row r="318">
          <cell r="R318" t="str">
            <v>540.SG1</v>
          </cell>
          <cell r="S318">
            <v>1916.5875167087597</v>
          </cell>
        </row>
        <row r="319">
          <cell r="R319" t="str">
            <v>540.NA1</v>
          </cell>
          <cell r="S319">
            <v>0</v>
          </cell>
        </row>
        <row r="320">
          <cell r="R320" t="str">
            <v>540.NA2</v>
          </cell>
          <cell r="S320">
            <v>270928.91589067108</v>
          </cell>
        </row>
        <row r="321">
          <cell r="R321" t="str">
            <v>540.NA3</v>
          </cell>
          <cell r="S321">
            <v>0</v>
          </cell>
        </row>
        <row r="322">
          <cell r="R322" t="str">
            <v>541.NA</v>
          </cell>
          <cell r="S322">
            <v>0</v>
          </cell>
        </row>
        <row r="323">
          <cell r="R323" t="str">
            <v>541.DGP</v>
          </cell>
          <cell r="S323">
            <v>0</v>
          </cell>
        </row>
        <row r="324">
          <cell r="R324" t="str">
            <v>541.SG</v>
          </cell>
          <cell r="S324">
            <v>127.46556769599455</v>
          </cell>
        </row>
        <row r="325">
          <cell r="R325" t="str">
            <v>541.SG1</v>
          </cell>
          <cell r="S325">
            <v>0</v>
          </cell>
        </row>
        <row r="326">
          <cell r="R326" t="str">
            <v>541.NA1</v>
          </cell>
          <cell r="S326">
            <v>0</v>
          </cell>
        </row>
        <row r="327">
          <cell r="R327" t="str">
            <v>541.NA2</v>
          </cell>
          <cell r="S327">
            <v>127.46556769599455</v>
          </cell>
        </row>
        <row r="328">
          <cell r="R328" t="str">
            <v>541.NA3</v>
          </cell>
          <cell r="S328">
            <v>0</v>
          </cell>
        </row>
        <row r="329">
          <cell r="R329" t="str">
            <v>542.NA</v>
          </cell>
          <cell r="S329">
            <v>0</v>
          </cell>
        </row>
        <row r="330">
          <cell r="R330" t="str">
            <v>542.DGP</v>
          </cell>
          <cell r="S330">
            <v>0</v>
          </cell>
        </row>
        <row r="331">
          <cell r="R331" t="str">
            <v>542.SG</v>
          </cell>
          <cell r="S331">
            <v>209392.04156958632</v>
          </cell>
        </row>
        <row r="332">
          <cell r="R332" t="str">
            <v>542.SG1</v>
          </cell>
          <cell r="S332">
            <v>81936.173271995576</v>
          </cell>
        </row>
        <row r="333">
          <cell r="R333" t="str">
            <v>542.NA1</v>
          </cell>
          <cell r="S333">
            <v>0</v>
          </cell>
        </row>
        <row r="334">
          <cell r="R334" t="str">
            <v>542.NA2</v>
          </cell>
          <cell r="S334">
            <v>291328.21484158188</v>
          </cell>
        </row>
        <row r="335">
          <cell r="R335" t="str">
            <v>542.NA3</v>
          </cell>
          <cell r="S335">
            <v>0</v>
          </cell>
        </row>
        <row r="336">
          <cell r="R336" t="str">
            <v>542.NA4</v>
          </cell>
          <cell r="S336">
            <v>0</v>
          </cell>
        </row>
        <row r="337">
          <cell r="R337" t="str">
            <v>542.NA5</v>
          </cell>
          <cell r="S337">
            <v>0</v>
          </cell>
        </row>
        <row r="338">
          <cell r="R338" t="str">
            <v>542.NA6</v>
          </cell>
          <cell r="S338">
            <v>0</v>
          </cell>
        </row>
        <row r="339">
          <cell r="R339" t="str">
            <v>543.NA</v>
          </cell>
          <cell r="S339">
            <v>0</v>
          </cell>
        </row>
        <row r="340">
          <cell r="R340" t="str">
            <v>543.DGP</v>
          </cell>
          <cell r="S340">
            <v>0</v>
          </cell>
        </row>
        <row r="341">
          <cell r="R341" t="str">
            <v>543.SG</v>
          </cell>
          <cell r="S341">
            <v>471986.17545660556</v>
          </cell>
        </row>
        <row r="342">
          <cell r="R342" t="str">
            <v>543.SG1</v>
          </cell>
          <cell r="S342">
            <v>105610.70882998058</v>
          </cell>
        </row>
        <row r="343">
          <cell r="R343" t="str">
            <v>543.NA1</v>
          </cell>
          <cell r="S343">
            <v>0</v>
          </cell>
        </row>
        <row r="344">
          <cell r="R344" t="str">
            <v>543.NA2</v>
          </cell>
          <cell r="S344">
            <v>577596.8842865862</v>
          </cell>
        </row>
        <row r="345">
          <cell r="R345" t="str">
            <v>543.NA3</v>
          </cell>
          <cell r="S345">
            <v>0</v>
          </cell>
        </row>
        <row r="346">
          <cell r="R346" t="str">
            <v>544.NA</v>
          </cell>
          <cell r="S346">
            <v>0</v>
          </cell>
        </row>
        <row r="347">
          <cell r="R347" t="str">
            <v>544.DGP</v>
          </cell>
          <cell r="S347">
            <v>0</v>
          </cell>
        </row>
        <row r="348">
          <cell r="R348" t="str">
            <v>544.SG</v>
          </cell>
          <cell r="S348">
            <v>571006.93056456756</v>
          </cell>
        </row>
        <row r="349">
          <cell r="R349" t="str">
            <v>544.SG1</v>
          </cell>
          <cell r="S349">
            <v>161795.37749649191</v>
          </cell>
        </row>
        <row r="350">
          <cell r="R350" t="str">
            <v>544.NA1</v>
          </cell>
          <cell r="S350">
            <v>0</v>
          </cell>
        </row>
        <row r="351">
          <cell r="R351" t="str">
            <v>544.NA2</v>
          </cell>
          <cell r="S351">
            <v>732802.30806105945</v>
          </cell>
        </row>
        <row r="352">
          <cell r="R352" t="str">
            <v>544.NA3</v>
          </cell>
          <cell r="S352">
            <v>0</v>
          </cell>
        </row>
        <row r="353">
          <cell r="R353" t="str">
            <v>545.NA</v>
          </cell>
          <cell r="S353">
            <v>0</v>
          </cell>
        </row>
        <row r="354">
          <cell r="R354" t="str">
            <v>545.DGP</v>
          </cell>
          <cell r="S354">
            <v>0</v>
          </cell>
        </row>
        <row r="355">
          <cell r="R355" t="str">
            <v>545.SG</v>
          </cell>
          <cell r="S355">
            <v>832921.36262135196</v>
          </cell>
        </row>
        <row r="356">
          <cell r="R356" t="str">
            <v>545.SG1</v>
          </cell>
          <cell r="S356">
            <v>237379.75179482953</v>
          </cell>
        </row>
        <row r="357">
          <cell r="R357" t="str">
            <v>545.NA1</v>
          </cell>
          <cell r="S357">
            <v>0</v>
          </cell>
        </row>
        <row r="358">
          <cell r="R358" t="str">
            <v>545.NA2</v>
          </cell>
          <cell r="S358">
            <v>1070301.1144161816</v>
          </cell>
        </row>
        <row r="359">
          <cell r="R359" t="str">
            <v>545.NA3</v>
          </cell>
          <cell r="S359">
            <v>0</v>
          </cell>
        </row>
        <row r="360">
          <cell r="R360" t="str">
            <v>Total Hydraulic Power Generation .NA</v>
          </cell>
          <cell r="S360">
            <v>10173184.113982717</v>
          </cell>
        </row>
        <row r="361">
          <cell r="R361" t="str">
            <v>Total Hydraulic Power Generation .NA1</v>
          </cell>
          <cell r="S361">
            <v>0</v>
          </cell>
        </row>
        <row r="362">
          <cell r="R362" t="str">
            <v>546.NA</v>
          </cell>
          <cell r="S362">
            <v>0</v>
          </cell>
        </row>
        <row r="363">
          <cell r="R363" t="str">
            <v>546.SG</v>
          </cell>
          <cell r="S363">
            <v>113074.60631994779</v>
          </cell>
        </row>
        <row r="364">
          <cell r="R364" t="str">
            <v>546.SG1</v>
          </cell>
          <cell r="S364">
            <v>0</v>
          </cell>
        </row>
        <row r="365">
          <cell r="R365" t="str">
            <v>546.NA1</v>
          </cell>
          <cell r="S365">
            <v>113074.60631994779</v>
          </cell>
        </row>
        <row r="366">
          <cell r="R366" t="str">
            <v>546.NA2</v>
          </cell>
          <cell r="S366">
            <v>0</v>
          </cell>
        </row>
        <row r="367">
          <cell r="R367" t="str">
            <v>547.NA</v>
          </cell>
          <cell r="S367">
            <v>0</v>
          </cell>
        </row>
        <row r="368">
          <cell r="R368" t="str">
            <v>547.SE</v>
          </cell>
          <cell r="S368">
            <v>0</v>
          </cell>
        </row>
        <row r="369">
          <cell r="R369" t="str">
            <v>547.SE1</v>
          </cell>
          <cell r="S369">
            <v>0</v>
          </cell>
        </row>
        <row r="370">
          <cell r="R370" t="str">
            <v>547.NA1</v>
          </cell>
          <cell r="S370">
            <v>0</v>
          </cell>
        </row>
        <row r="371">
          <cell r="R371" t="str">
            <v>547.NA2</v>
          </cell>
          <cell r="S371">
            <v>0</v>
          </cell>
        </row>
        <row r="372">
          <cell r="R372" t="str">
            <v>547NPC.NA</v>
          </cell>
          <cell r="S372">
            <v>0</v>
          </cell>
        </row>
        <row r="373">
          <cell r="R373" t="str">
            <v>547NPC.SE</v>
          </cell>
          <cell r="S373">
            <v>83100197.637758836</v>
          </cell>
        </row>
        <row r="374">
          <cell r="R374" t="str">
            <v>547NPC.SE1</v>
          </cell>
          <cell r="S374">
            <v>2165901.6084505916</v>
          </cell>
        </row>
        <row r="375">
          <cell r="R375" t="str">
            <v>547NPC.NA1</v>
          </cell>
          <cell r="S375">
            <v>85266099.246209428</v>
          </cell>
        </row>
        <row r="376">
          <cell r="R376" t="str">
            <v>547NPC.NA2</v>
          </cell>
          <cell r="S376">
            <v>0</v>
          </cell>
        </row>
        <row r="377">
          <cell r="R377" t="str">
            <v>548.NA</v>
          </cell>
          <cell r="S377">
            <v>0</v>
          </cell>
        </row>
        <row r="378">
          <cell r="R378" t="str">
            <v>548.SG</v>
          </cell>
          <cell r="S378">
            <v>3323998.4888332048</v>
          </cell>
        </row>
        <row r="379">
          <cell r="R379" t="str">
            <v>548.SG1</v>
          </cell>
          <cell r="S379">
            <v>132314.26898629812</v>
          </cell>
        </row>
        <row r="380">
          <cell r="R380" t="str">
            <v>548.NA1</v>
          </cell>
          <cell r="S380">
            <v>3456312.7578195031</v>
          </cell>
        </row>
        <row r="381">
          <cell r="R381" t="str">
            <v>548.NA2</v>
          </cell>
          <cell r="S381">
            <v>0</v>
          </cell>
        </row>
        <row r="382">
          <cell r="R382" t="str">
            <v>549.NA</v>
          </cell>
          <cell r="S382">
            <v>0</v>
          </cell>
        </row>
        <row r="383">
          <cell r="R383" t="str">
            <v>549.S</v>
          </cell>
          <cell r="S383">
            <v>48120.037499999999</v>
          </cell>
        </row>
        <row r="384">
          <cell r="R384" t="str">
            <v>549.SG</v>
          </cell>
          <cell r="S384">
            <v>1258415.9319343222</v>
          </cell>
        </row>
        <row r="385">
          <cell r="R385" t="str">
            <v>549.SG1</v>
          </cell>
          <cell r="S385">
            <v>4155956.989745074</v>
          </cell>
        </row>
        <row r="386">
          <cell r="R386" t="str">
            <v>549.NA1</v>
          </cell>
          <cell r="S386">
            <v>5462492.9591793958</v>
          </cell>
        </row>
        <row r="387">
          <cell r="R387" t="str">
            <v>549.NA2</v>
          </cell>
          <cell r="S387">
            <v>0</v>
          </cell>
        </row>
        <row r="388">
          <cell r="R388" t="str">
            <v>549.NA3</v>
          </cell>
          <cell r="S388">
            <v>0</v>
          </cell>
        </row>
        <row r="389">
          <cell r="R389" t="str">
            <v>549.NA4</v>
          </cell>
          <cell r="S389">
            <v>0</v>
          </cell>
        </row>
        <row r="390">
          <cell r="R390" t="str">
            <v>549.NA5</v>
          </cell>
          <cell r="S390">
            <v>0</v>
          </cell>
        </row>
        <row r="391">
          <cell r="R391" t="str">
            <v>550.NA</v>
          </cell>
          <cell r="S391">
            <v>0</v>
          </cell>
        </row>
        <row r="392">
          <cell r="R392" t="str">
            <v>550.S</v>
          </cell>
          <cell r="S392">
            <v>403382.64</v>
          </cell>
        </row>
        <row r="393">
          <cell r="R393" t="str">
            <v>550.SG</v>
          </cell>
          <cell r="S393">
            <v>14879.590305456222</v>
          </cell>
        </row>
        <row r="394">
          <cell r="R394" t="str">
            <v>550.SG1</v>
          </cell>
          <cell r="S394">
            <v>960138.20139800431</v>
          </cell>
        </row>
        <row r="395">
          <cell r="R395" t="str">
            <v>550.NA1</v>
          </cell>
          <cell r="S395">
            <v>1378400.4317034604</v>
          </cell>
        </row>
        <row r="396">
          <cell r="R396" t="str">
            <v>550.NA2</v>
          </cell>
          <cell r="S396">
            <v>0</v>
          </cell>
        </row>
        <row r="397">
          <cell r="R397" t="str">
            <v>551.NA</v>
          </cell>
          <cell r="S397">
            <v>0</v>
          </cell>
        </row>
        <row r="398">
          <cell r="R398" t="str">
            <v>551.SG</v>
          </cell>
          <cell r="S398">
            <v>0</v>
          </cell>
        </row>
        <row r="399">
          <cell r="R399" t="str">
            <v>551.NA1</v>
          </cell>
          <cell r="S399">
            <v>0</v>
          </cell>
        </row>
        <row r="400">
          <cell r="R400" t="str">
            <v>551.NA2</v>
          </cell>
          <cell r="S400">
            <v>0</v>
          </cell>
        </row>
        <row r="401">
          <cell r="R401" t="str">
            <v>552.NA</v>
          </cell>
          <cell r="S401">
            <v>0</v>
          </cell>
        </row>
        <row r="402">
          <cell r="R402" t="str">
            <v>552.SG</v>
          </cell>
          <cell r="S402">
            <v>721501.23381133925</v>
          </cell>
        </row>
        <row r="403">
          <cell r="R403" t="str">
            <v>552.SG1</v>
          </cell>
          <cell r="S403">
            <v>41831.141575548667</v>
          </cell>
        </row>
        <row r="404">
          <cell r="R404" t="str">
            <v>552.NA1</v>
          </cell>
          <cell r="S404">
            <v>763332.37538688793</v>
          </cell>
        </row>
        <row r="405">
          <cell r="R405" t="str">
            <v>552.NA2</v>
          </cell>
          <cell r="S405">
            <v>0</v>
          </cell>
        </row>
        <row r="406">
          <cell r="R406" t="str">
            <v>553.NA</v>
          </cell>
          <cell r="S406">
            <v>0</v>
          </cell>
        </row>
        <row r="407">
          <cell r="R407" t="str">
            <v>553.SG</v>
          </cell>
          <cell r="S407">
            <v>2238916.3900695331</v>
          </cell>
        </row>
        <row r="408">
          <cell r="R408" t="str">
            <v>553.SG1</v>
          </cell>
          <cell r="S408">
            <v>3089923.6710591242</v>
          </cell>
        </row>
        <row r="409">
          <cell r="R409" t="str">
            <v>553.SG2</v>
          </cell>
          <cell r="S409">
            <v>255122.03386605583</v>
          </cell>
        </row>
        <row r="410">
          <cell r="R410" t="str">
            <v>553.NA1</v>
          </cell>
          <cell r="S410">
            <v>5583962.0949947136</v>
          </cell>
        </row>
        <row r="411">
          <cell r="R411" t="str">
            <v>553.NA2</v>
          </cell>
          <cell r="S411">
            <v>0</v>
          </cell>
        </row>
        <row r="412">
          <cell r="R412" t="str">
            <v>554.NA</v>
          </cell>
          <cell r="S412">
            <v>0</v>
          </cell>
        </row>
        <row r="413">
          <cell r="R413" t="str">
            <v>554.SG</v>
          </cell>
          <cell r="S413">
            <v>40055.607352228661</v>
          </cell>
        </row>
        <row r="414">
          <cell r="R414" t="str">
            <v>554.SG1</v>
          </cell>
          <cell r="S414">
            <v>684739.25891142921</v>
          </cell>
        </row>
        <row r="415">
          <cell r="R415" t="str">
            <v>554.SG2</v>
          </cell>
          <cell r="S415">
            <v>28886.043236180038</v>
          </cell>
        </row>
        <row r="416">
          <cell r="R416" t="str">
            <v>554.NA1</v>
          </cell>
          <cell r="S416">
            <v>753680.9094998379</v>
          </cell>
        </row>
        <row r="417">
          <cell r="R417" t="str">
            <v>554.NA2</v>
          </cell>
          <cell r="S417">
            <v>0</v>
          </cell>
        </row>
        <row r="418">
          <cell r="R418" t="str">
            <v>Total Other Power Generation.NA</v>
          </cell>
          <cell r="S418">
            <v>102777355.38111317</v>
          </cell>
        </row>
        <row r="419">
          <cell r="R419" t="str">
            <v>Total Other Power Generation.NA1</v>
          </cell>
          <cell r="S419">
            <v>0</v>
          </cell>
        </row>
        <row r="420">
          <cell r="R420" t="str">
            <v>Total Other Power Generation.NA2</v>
          </cell>
          <cell r="S420">
            <v>0</v>
          </cell>
        </row>
        <row r="421">
          <cell r="R421" t="str">
            <v>555.NA</v>
          </cell>
          <cell r="S421">
            <v>0</v>
          </cell>
        </row>
        <row r="422">
          <cell r="R422" t="str">
            <v>555.S</v>
          </cell>
          <cell r="S422">
            <v>0</v>
          </cell>
        </row>
        <row r="423">
          <cell r="R423" t="str">
            <v>555.NA1</v>
          </cell>
          <cell r="S423">
            <v>0</v>
          </cell>
        </row>
        <row r="424">
          <cell r="R424" t="str">
            <v>555.NA2</v>
          </cell>
          <cell r="S424">
            <v>0</v>
          </cell>
        </row>
        <row r="425">
          <cell r="R425" t="str">
            <v>555NPC.NA</v>
          </cell>
          <cell r="S425">
            <v>0</v>
          </cell>
        </row>
        <row r="426">
          <cell r="R426" t="str">
            <v>555NPC.SG</v>
          </cell>
          <cell r="S426">
            <v>153558055.86698166</v>
          </cell>
        </row>
        <row r="427">
          <cell r="R427" t="str">
            <v>555NPC.SE</v>
          </cell>
          <cell r="S427">
            <v>5513587.178901528</v>
          </cell>
        </row>
        <row r="428">
          <cell r="R428" t="str">
            <v>555NPC.SG1</v>
          </cell>
          <cell r="S428">
            <v>0</v>
          </cell>
        </row>
        <row r="429">
          <cell r="R429" t="str">
            <v>555NPC.S</v>
          </cell>
          <cell r="S429">
            <v>-165711.61360262084</v>
          </cell>
        </row>
        <row r="430">
          <cell r="R430" t="str">
            <v>555NPC.NA1</v>
          </cell>
          <cell r="S430">
            <v>158905931.43228057</v>
          </cell>
        </row>
        <row r="431">
          <cell r="R431" t="str">
            <v>555NPC.NA2</v>
          </cell>
          <cell r="S431">
            <v>0</v>
          </cell>
        </row>
        <row r="432">
          <cell r="R432" t="str">
            <v>555NPC.NA3</v>
          </cell>
          <cell r="S432">
            <v>158905931.43228057</v>
          </cell>
        </row>
        <row r="433">
          <cell r="R433" t="str">
            <v>555NPC.NA4</v>
          </cell>
          <cell r="S433">
            <v>0</v>
          </cell>
        </row>
        <row r="434">
          <cell r="R434" t="str">
            <v>556.NA</v>
          </cell>
          <cell r="S434">
            <v>0</v>
          </cell>
        </row>
        <row r="435">
          <cell r="R435" t="str">
            <v>556.SG</v>
          </cell>
          <cell r="S435">
            <v>362802.85740119778</v>
          </cell>
        </row>
        <row r="436">
          <cell r="R436" t="str">
            <v>556.NA1</v>
          </cell>
          <cell r="S436">
            <v>0</v>
          </cell>
        </row>
        <row r="437">
          <cell r="R437" t="str">
            <v>556.NA2</v>
          </cell>
          <cell r="S437">
            <v>362802.85740119778</v>
          </cell>
        </row>
        <row r="438">
          <cell r="R438" t="str">
            <v>556.NA3</v>
          </cell>
          <cell r="S438">
            <v>0</v>
          </cell>
        </row>
        <row r="439">
          <cell r="R439" t="str">
            <v>556.NA4</v>
          </cell>
          <cell r="S439">
            <v>0</v>
          </cell>
        </row>
        <row r="440">
          <cell r="R440" t="str">
            <v>556.NA5</v>
          </cell>
          <cell r="S440">
            <v>0</v>
          </cell>
        </row>
        <row r="441">
          <cell r="R441" t="str">
            <v>557.NA</v>
          </cell>
          <cell r="S441">
            <v>0</v>
          </cell>
        </row>
        <row r="442">
          <cell r="R442" t="str">
            <v>557.S</v>
          </cell>
          <cell r="S442">
            <v>-53813.04</v>
          </cell>
        </row>
        <row r="443">
          <cell r="R443" t="str">
            <v>557.SG</v>
          </cell>
          <cell r="S443">
            <v>14191637.314230245</v>
          </cell>
        </row>
        <row r="444">
          <cell r="R444" t="str">
            <v>557.SGCT</v>
          </cell>
          <cell r="S444">
            <v>283982.54304713593</v>
          </cell>
        </row>
        <row r="445">
          <cell r="R445" t="str">
            <v>557.SE</v>
          </cell>
          <cell r="S445">
            <v>2193.8017145191557</v>
          </cell>
        </row>
        <row r="446">
          <cell r="R446" t="str">
            <v>557.SG1</v>
          </cell>
          <cell r="S446">
            <v>0</v>
          </cell>
        </row>
        <row r="447">
          <cell r="R447" t="str">
            <v>557.TROJP</v>
          </cell>
          <cell r="S447">
            <v>0</v>
          </cell>
        </row>
        <row r="448">
          <cell r="R448" t="str">
            <v>557.NA1</v>
          </cell>
          <cell r="S448">
            <v>0</v>
          </cell>
        </row>
        <row r="449">
          <cell r="R449" t="str">
            <v>557.NA2</v>
          </cell>
          <cell r="S449">
            <v>14424000.6189919</v>
          </cell>
        </row>
        <row r="450">
          <cell r="R450" t="str">
            <v>557.NA3</v>
          </cell>
          <cell r="S450">
            <v>0</v>
          </cell>
        </row>
        <row r="451">
          <cell r="R451" t="str">
            <v>Embedded Cost Differentials.NA</v>
          </cell>
          <cell r="S451">
            <v>0</v>
          </cell>
        </row>
        <row r="452">
          <cell r="R452" t="str">
            <v>Company Owned Hydro.DGP</v>
          </cell>
          <cell r="S452">
            <v>0</v>
          </cell>
        </row>
        <row r="453">
          <cell r="R453" t="str">
            <v>Company Owned Hydro.SG</v>
          </cell>
          <cell r="S453">
            <v>0</v>
          </cell>
        </row>
        <row r="454">
          <cell r="R454" t="str">
            <v>Mid-C Contract.MC</v>
          </cell>
          <cell r="S454">
            <v>0</v>
          </cell>
        </row>
        <row r="455">
          <cell r="R455" t="str">
            <v>Mid-C Contract.SG</v>
          </cell>
          <cell r="S455">
            <v>0</v>
          </cell>
        </row>
        <row r="456">
          <cell r="R456" t="str">
            <v>Existing QF Contracts.S</v>
          </cell>
          <cell r="S456">
            <v>0</v>
          </cell>
        </row>
        <row r="457">
          <cell r="R457" t="str">
            <v>Existing QF Contracts.SG</v>
          </cell>
          <cell r="S457">
            <v>0</v>
          </cell>
        </row>
        <row r="458">
          <cell r="R458" t="str">
            <v>Existing QF Contracts.NA</v>
          </cell>
          <cell r="S458">
            <v>0</v>
          </cell>
        </row>
        <row r="459">
          <cell r="R459" t="str">
            <v>Existing QF Contracts.NA1</v>
          </cell>
          <cell r="S459">
            <v>0</v>
          </cell>
        </row>
        <row r="460">
          <cell r="R460" t="str">
            <v>Existing QF Contracts.NA2</v>
          </cell>
          <cell r="S460">
            <v>0</v>
          </cell>
        </row>
        <row r="461">
          <cell r="R461" t="str">
            <v>2010 Protocol Stipulated Embedded Cost Differential .NA</v>
          </cell>
          <cell r="S461">
            <v>0</v>
          </cell>
        </row>
        <row r="462">
          <cell r="R462" t="str">
            <v>Company Owned Hydro.DGP1</v>
          </cell>
          <cell r="S462">
            <v>-9936796.5101923067</v>
          </cell>
        </row>
        <row r="463">
          <cell r="R463" t="str">
            <v>Company Owned Hydro.SG1</v>
          </cell>
          <cell r="S463">
            <v>4732678.2003743965</v>
          </cell>
        </row>
        <row r="464">
          <cell r="R464" t="str">
            <v>Mid-C Contract.MC1</v>
          </cell>
          <cell r="S464">
            <v>-8362628.1311098365</v>
          </cell>
        </row>
        <row r="465">
          <cell r="R465" t="str">
            <v>Mid-C Contract.SG1</v>
          </cell>
          <cell r="S465">
            <v>5149916.326089019</v>
          </cell>
        </row>
        <row r="466">
          <cell r="R466" t="str">
            <v>Klamath Dam Removal Surcharge Re-allocation.SG</v>
          </cell>
          <cell r="S466">
            <v>0</v>
          </cell>
        </row>
        <row r="467">
          <cell r="R467" t="str">
            <v>Klamath Dam Removal Surcharge Re-allocation.NA</v>
          </cell>
          <cell r="S467">
            <v>-8416830.1148387287</v>
          </cell>
        </row>
        <row r="468">
          <cell r="R468" t="str">
            <v>Klamath Dam Removal Surcharge Re-allocation.NA1</v>
          </cell>
          <cell r="S468">
            <v>0</v>
          </cell>
        </row>
        <row r="469">
          <cell r="R469" t="str">
            <v>Total Other Power Supply.NA</v>
          </cell>
          <cell r="S469">
            <v>165275904.79383492</v>
          </cell>
        </row>
        <row r="470">
          <cell r="R470" t="str">
            <v>Total Other Power Supply.NA1</v>
          </cell>
          <cell r="S470">
            <v>0</v>
          </cell>
        </row>
        <row r="471">
          <cell r="R471" t="str">
            <v>Total Production Expense.NA</v>
          </cell>
          <cell r="S471">
            <v>577961666.17526221</v>
          </cell>
        </row>
        <row r="472">
          <cell r="R472" t="str">
            <v>Total Production Expense.NA1</v>
          </cell>
          <cell r="S472" t="str">
            <v xml:space="preserve"> </v>
          </cell>
        </row>
        <row r="473">
          <cell r="R473" t="str">
            <v>Total Production Expense.NA2</v>
          </cell>
          <cell r="S473">
            <v>0</v>
          </cell>
        </row>
        <row r="474">
          <cell r="R474" t="str">
            <v>Summary of Production Expense by Factor.NA</v>
          </cell>
          <cell r="S474">
            <v>0</v>
          </cell>
        </row>
        <row r="475">
          <cell r="R475" t="str">
            <v>Summary of Production Expense by Factor.NA1</v>
          </cell>
          <cell r="S475">
            <v>231978.02389737914</v>
          </cell>
        </row>
        <row r="476">
          <cell r="R476" t="str">
            <v>Summary of Production Expense by Factor.NA2</v>
          </cell>
          <cell r="S476">
            <v>286576747.5358209</v>
          </cell>
        </row>
        <row r="477">
          <cell r="R477" t="str">
            <v>Summary of Production Expense by Factor.NA3</v>
          </cell>
          <cell r="S477">
            <v>309168382.71379888</v>
          </cell>
        </row>
        <row r="478">
          <cell r="R478" t="str">
            <v>Summary of Production Expense by Factor.NA4</v>
          </cell>
          <cell r="S478">
            <v>0</v>
          </cell>
        </row>
        <row r="479">
          <cell r="R479" t="str">
            <v>Summary of Production Expense by Factor.NA5</v>
          </cell>
          <cell r="S479">
            <v>0</v>
          </cell>
        </row>
        <row r="480">
          <cell r="R480" t="str">
            <v>Summary of Production Expense by Factor.NA6</v>
          </cell>
          <cell r="S480">
            <v>283982.54304713593</v>
          </cell>
        </row>
        <row r="481">
          <cell r="R481" t="str">
            <v>Summary of Production Expense by Factor.NA7</v>
          </cell>
          <cell r="S481">
            <v>-9936796.5101923067</v>
          </cell>
        </row>
        <row r="482">
          <cell r="R482" t="str">
            <v>Summary of Production Expense by Factor.NA8</v>
          </cell>
          <cell r="S482">
            <v>0</v>
          </cell>
        </row>
        <row r="483">
          <cell r="R483" t="str">
            <v>Summary of Production Expense by Factor.NA9</v>
          </cell>
          <cell r="S483">
            <v>0</v>
          </cell>
        </row>
        <row r="484">
          <cell r="R484" t="str">
            <v>Summary of Production Expense by Factor.NA10</v>
          </cell>
          <cell r="S484">
            <v>0</v>
          </cell>
        </row>
        <row r="485">
          <cell r="R485" t="str">
            <v>Summary of Production Expense by Factor.NA11</v>
          </cell>
          <cell r="S485">
            <v>0</v>
          </cell>
        </row>
        <row r="486">
          <cell r="R486" t="str">
            <v>Summary of Production Expense by Factor.NA12</v>
          </cell>
          <cell r="S486">
            <v>0</v>
          </cell>
        </row>
        <row r="487">
          <cell r="R487" t="str">
            <v>Summary of Production Expense by Factor.NA13</v>
          </cell>
          <cell r="S487">
            <v>-8362628.1311098365</v>
          </cell>
        </row>
        <row r="488">
          <cell r="R488" t="str">
            <v>Summary of Production Expense by Factor.NA14</v>
          </cell>
          <cell r="S488">
            <v>0</v>
          </cell>
        </row>
        <row r="489">
          <cell r="R489" t="str">
            <v>Summary of Production Expense by Factor.NA15</v>
          </cell>
          <cell r="S489">
            <v>0</v>
          </cell>
        </row>
        <row r="490">
          <cell r="R490" t="str">
            <v>Summary of Production Expense by Factor.NA16</v>
          </cell>
          <cell r="S490">
            <v>0</v>
          </cell>
        </row>
        <row r="491">
          <cell r="R491" t="str">
            <v>Summary of Production Expense by Factor.NA17</v>
          </cell>
          <cell r="S491">
            <v>0</v>
          </cell>
        </row>
        <row r="492">
          <cell r="R492" t="str">
            <v>Summary of Production Expense by Factor.NA18</v>
          </cell>
          <cell r="S492">
            <v>0</v>
          </cell>
        </row>
        <row r="493">
          <cell r="R493" t="str">
            <v>Total Production Expense by Factor.NA</v>
          </cell>
          <cell r="S493">
            <v>577961666.17526221</v>
          </cell>
        </row>
        <row r="494">
          <cell r="R494" t="str">
            <v>560.NA</v>
          </cell>
          <cell r="S494">
            <v>0</v>
          </cell>
        </row>
        <row r="495">
          <cell r="R495" t="str">
            <v>560.SG</v>
          </cell>
          <cell r="S495">
            <v>1525882.7915691028</v>
          </cell>
        </row>
        <row r="496">
          <cell r="R496" t="str">
            <v>560.NA1</v>
          </cell>
          <cell r="S496">
            <v>0</v>
          </cell>
        </row>
        <row r="497">
          <cell r="R497" t="str">
            <v>560.NA2</v>
          </cell>
          <cell r="S497">
            <v>1525882.7915691028</v>
          </cell>
        </row>
        <row r="498">
          <cell r="R498" t="str">
            <v>560.NA3</v>
          </cell>
          <cell r="S498">
            <v>0</v>
          </cell>
        </row>
        <row r="499">
          <cell r="R499" t="str">
            <v>561.NA</v>
          </cell>
          <cell r="S499">
            <v>0</v>
          </cell>
        </row>
        <row r="500">
          <cell r="R500" t="str">
            <v>561.SG</v>
          </cell>
          <cell r="S500">
            <v>2413436.0499707973</v>
          </cell>
        </row>
        <row r="501">
          <cell r="R501" t="str">
            <v>561.NA1</v>
          </cell>
          <cell r="S501">
            <v>0</v>
          </cell>
        </row>
        <row r="502">
          <cell r="R502" t="str">
            <v>561.NA2</v>
          </cell>
          <cell r="S502">
            <v>2413436.0499707973</v>
          </cell>
        </row>
        <row r="503">
          <cell r="R503" t="str">
            <v>562.NA</v>
          </cell>
          <cell r="S503">
            <v>0</v>
          </cell>
        </row>
        <row r="504">
          <cell r="R504" t="str">
            <v>562.SG</v>
          </cell>
          <cell r="S504">
            <v>763451.12182793359</v>
          </cell>
        </row>
        <row r="505">
          <cell r="R505" t="str">
            <v>562.NA1</v>
          </cell>
          <cell r="S505">
            <v>0</v>
          </cell>
        </row>
        <row r="506">
          <cell r="R506" t="str">
            <v>562.NA2</v>
          </cell>
          <cell r="S506">
            <v>763451.12182793359</v>
          </cell>
        </row>
        <row r="507">
          <cell r="R507" t="str">
            <v>562.NA3</v>
          </cell>
          <cell r="S507">
            <v>0</v>
          </cell>
        </row>
        <row r="508">
          <cell r="R508" t="str">
            <v>563.NA</v>
          </cell>
          <cell r="S508">
            <v>0</v>
          </cell>
        </row>
        <row r="509">
          <cell r="R509" t="str">
            <v>563.SG</v>
          </cell>
          <cell r="S509">
            <v>89028.033691724399</v>
          </cell>
        </row>
        <row r="510">
          <cell r="R510" t="str">
            <v>563.NA1</v>
          </cell>
          <cell r="S510">
            <v>0</v>
          </cell>
        </row>
        <row r="511">
          <cell r="R511" t="str">
            <v>563.NA2</v>
          </cell>
          <cell r="S511">
            <v>89028.033691724399</v>
          </cell>
        </row>
        <row r="512">
          <cell r="R512" t="str">
            <v>563.NA3</v>
          </cell>
          <cell r="S512">
            <v>0</v>
          </cell>
        </row>
        <row r="513">
          <cell r="R513" t="str">
            <v>564.NA</v>
          </cell>
          <cell r="S513">
            <v>0</v>
          </cell>
        </row>
        <row r="514">
          <cell r="R514" t="str">
            <v>564.SG</v>
          </cell>
          <cell r="S514">
            <v>0</v>
          </cell>
        </row>
        <row r="515">
          <cell r="R515" t="str">
            <v>564.NA1</v>
          </cell>
          <cell r="S515">
            <v>0</v>
          </cell>
        </row>
        <row r="516">
          <cell r="R516" t="str">
            <v>564.NA2</v>
          </cell>
          <cell r="S516">
            <v>0</v>
          </cell>
        </row>
        <row r="517">
          <cell r="R517" t="str">
            <v>564.NA3</v>
          </cell>
          <cell r="S517">
            <v>0</v>
          </cell>
        </row>
        <row r="518">
          <cell r="R518" t="str">
            <v>565.NA</v>
          </cell>
          <cell r="S518">
            <v>0</v>
          </cell>
        </row>
        <row r="519">
          <cell r="R519" t="str">
            <v>565.SG</v>
          </cell>
          <cell r="S519">
            <v>0</v>
          </cell>
        </row>
        <row r="520">
          <cell r="R520" t="str">
            <v>565.SE</v>
          </cell>
          <cell r="S520">
            <v>0</v>
          </cell>
        </row>
        <row r="521">
          <cell r="R521" t="str">
            <v>565.NA1</v>
          </cell>
          <cell r="S521">
            <v>0</v>
          </cell>
        </row>
        <row r="522">
          <cell r="R522" t="str">
            <v>565.NA2</v>
          </cell>
          <cell r="S522">
            <v>0</v>
          </cell>
        </row>
        <row r="523">
          <cell r="R523" t="str">
            <v>565NPC.NA</v>
          </cell>
          <cell r="S523">
            <v>0</v>
          </cell>
        </row>
        <row r="524">
          <cell r="R524" t="str">
            <v>565NPC.SG</v>
          </cell>
          <cell r="S524">
            <v>35407835.448029518</v>
          </cell>
        </row>
        <row r="525">
          <cell r="R525" t="str">
            <v>565NPC.SE</v>
          </cell>
          <cell r="S525">
            <v>2005026.2341397675</v>
          </cell>
        </row>
        <row r="526">
          <cell r="R526" t="str">
            <v>565NPC.NA1</v>
          </cell>
          <cell r="S526">
            <v>37412861.682169288</v>
          </cell>
        </row>
        <row r="527">
          <cell r="R527" t="str">
            <v>565NPC.NA2</v>
          </cell>
          <cell r="S527">
            <v>0</v>
          </cell>
        </row>
        <row r="528">
          <cell r="R528" t="str">
            <v>565NPC.NA3</v>
          </cell>
          <cell r="S528">
            <v>37412861.682169288</v>
          </cell>
        </row>
        <row r="529">
          <cell r="R529" t="str">
            <v>565NPC.NA4</v>
          </cell>
          <cell r="S529">
            <v>0</v>
          </cell>
        </row>
        <row r="530">
          <cell r="R530" t="str">
            <v>566.NA</v>
          </cell>
          <cell r="S530">
            <v>0</v>
          </cell>
        </row>
        <row r="531">
          <cell r="R531" t="str">
            <v>566.SG</v>
          </cell>
          <cell r="S531">
            <v>691560.16113059351</v>
          </cell>
        </row>
        <row r="532">
          <cell r="R532" t="str">
            <v>566.NA1</v>
          </cell>
          <cell r="S532">
            <v>0</v>
          </cell>
        </row>
        <row r="533">
          <cell r="R533" t="str">
            <v>566.NA2</v>
          </cell>
          <cell r="S533">
            <v>691560.16113059351</v>
          </cell>
        </row>
        <row r="534">
          <cell r="R534" t="str">
            <v>566.NA3</v>
          </cell>
          <cell r="S534">
            <v>0</v>
          </cell>
        </row>
        <row r="535">
          <cell r="R535" t="str">
            <v>567.NA</v>
          </cell>
          <cell r="S535">
            <v>0</v>
          </cell>
        </row>
        <row r="536">
          <cell r="R536" t="str">
            <v>567.SG</v>
          </cell>
          <cell r="S536">
            <v>694308.64656896179</v>
          </cell>
        </row>
        <row r="537">
          <cell r="R537" t="str">
            <v>567.NA1</v>
          </cell>
          <cell r="S537">
            <v>0</v>
          </cell>
        </row>
        <row r="538">
          <cell r="R538" t="str">
            <v>567.NA2</v>
          </cell>
          <cell r="S538">
            <v>694308.64656896179</v>
          </cell>
        </row>
        <row r="539">
          <cell r="R539" t="str">
            <v>567.NA3</v>
          </cell>
          <cell r="S539">
            <v>0</v>
          </cell>
        </row>
        <row r="540">
          <cell r="R540" t="str">
            <v>568.NA</v>
          </cell>
          <cell r="S540">
            <v>0</v>
          </cell>
        </row>
        <row r="541">
          <cell r="R541" t="str">
            <v>568.SG</v>
          </cell>
          <cell r="S541">
            <v>405252.70921184699</v>
          </cell>
        </row>
        <row r="542">
          <cell r="R542" t="str">
            <v>568.NA1</v>
          </cell>
          <cell r="S542">
            <v>0</v>
          </cell>
        </row>
        <row r="543">
          <cell r="R543" t="str">
            <v>568.NA2</v>
          </cell>
          <cell r="S543">
            <v>405252.70921184699</v>
          </cell>
        </row>
        <row r="544">
          <cell r="R544" t="str">
            <v>568.NA3</v>
          </cell>
          <cell r="S544">
            <v>0</v>
          </cell>
        </row>
        <row r="545">
          <cell r="R545" t="str">
            <v>569.NA</v>
          </cell>
          <cell r="S545">
            <v>0</v>
          </cell>
        </row>
        <row r="546">
          <cell r="R546" t="str">
            <v>569.SG</v>
          </cell>
          <cell r="S546">
            <v>1091688.4279318091</v>
          </cell>
        </row>
        <row r="547">
          <cell r="R547" t="str">
            <v>569.NA1</v>
          </cell>
          <cell r="S547">
            <v>0</v>
          </cell>
        </row>
        <row r="548">
          <cell r="R548" t="str">
            <v>569.NA2</v>
          </cell>
          <cell r="S548">
            <v>1091688.4279318091</v>
          </cell>
        </row>
        <row r="549">
          <cell r="R549" t="str">
            <v>569.NA3</v>
          </cell>
          <cell r="S549">
            <v>0</v>
          </cell>
        </row>
        <row r="550">
          <cell r="R550" t="str">
            <v>570.NA</v>
          </cell>
          <cell r="S550">
            <v>0</v>
          </cell>
        </row>
        <row r="551">
          <cell r="R551" t="str">
            <v>570.SG</v>
          </cell>
          <cell r="S551">
            <v>2555700.1352142724</v>
          </cell>
        </row>
        <row r="552">
          <cell r="R552" t="str">
            <v>570.NA1</v>
          </cell>
          <cell r="S552">
            <v>0</v>
          </cell>
        </row>
        <row r="553">
          <cell r="R553" t="str">
            <v>570.NA2</v>
          </cell>
          <cell r="S553">
            <v>2555700.1352142724</v>
          </cell>
        </row>
        <row r="554">
          <cell r="R554" t="str">
            <v>570.NA3</v>
          </cell>
          <cell r="S554">
            <v>0</v>
          </cell>
        </row>
        <row r="555">
          <cell r="R555" t="str">
            <v>571.NA</v>
          </cell>
          <cell r="S555">
            <v>0</v>
          </cell>
        </row>
        <row r="556">
          <cell r="R556" t="str">
            <v>571.SG</v>
          </cell>
          <cell r="S556">
            <v>4713132.284651611</v>
          </cell>
        </row>
        <row r="557">
          <cell r="R557" t="str">
            <v>571.NA1</v>
          </cell>
          <cell r="S557">
            <v>0</v>
          </cell>
        </row>
        <row r="558">
          <cell r="R558" t="str">
            <v>571.NA2</v>
          </cell>
          <cell r="S558">
            <v>4713132.284651611</v>
          </cell>
        </row>
        <row r="559">
          <cell r="R559" t="str">
            <v>571.NA3</v>
          </cell>
          <cell r="S559">
            <v>0</v>
          </cell>
        </row>
        <row r="560">
          <cell r="R560" t="str">
            <v>572.NA</v>
          </cell>
          <cell r="S560">
            <v>0</v>
          </cell>
        </row>
        <row r="561">
          <cell r="R561" t="str">
            <v>572.SG</v>
          </cell>
          <cell r="S561">
            <v>18269.274269742073</v>
          </cell>
        </row>
        <row r="562">
          <cell r="R562" t="str">
            <v>572.NA1</v>
          </cell>
          <cell r="S562">
            <v>0</v>
          </cell>
        </row>
        <row r="563">
          <cell r="R563" t="str">
            <v>572.NA2</v>
          </cell>
          <cell r="S563">
            <v>18269.274269742073</v>
          </cell>
        </row>
        <row r="564">
          <cell r="R564" t="str">
            <v>572.NA3</v>
          </cell>
          <cell r="S564">
            <v>0</v>
          </cell>
        </row>
        <row r="565">
          <cell r="R565" t="str">
            <v>573.NA</v>
          </cell>
          <cell r="S565">
            <v>0</v>
          </cell>
        </row>
        <row r="566">
          <cell r="R566" t="str">
            <v>573.SG</v>
          </cell>
          <cell r="S566">
            <v>130053.67412355091</v>
          </cell>
        </row>
        <row r="567">
          <cell r="R567" t="str">
            <v>573.NA1</v>
          </cell>
          <cell r="S567">
            <v>0</v>
          </cell>
        </row>
        <row r="568">
          <cell r="R568" t="str">
            <v>573.NA2</v>
          </cell>
          <cell r="S568">
            <v>130053.67412355091</v>
          </cell>
        </row>
        <row r="569">
          <cell r="R569" t="str">
            <v>573.NA3</v>
          </cell>
          <cell r="S569">
            <v>0</v>
          </cell>
        </row>
        <row r="570">
          <cell r="R570" t="str">
            <v>Total Transmission Expense.NA</v>
          </cell>
          <cell r="S570">
            <v>52504624.992331229</v>
          </cell>
        </row>
        <row r="571">
          <cell r="R571" t="str">
            <v>Total Transmission Expense.NA1</v>
          </cell>
          <cell r="S571">
            <v>0</v>
          </cell>
        </row>
        <row r="572">
          <cell r="R572" t="str">
            <v>Summary of Transmission Expense by Factor.NA</v>
          </cell>
          <cell r="S572">
            <v>0</v>
          </cell>
        </row>
        <row r="573">
          <cell r="R573" t="str">
            <v>Summary of Transmission Expense by Factor.NA1</v>
          </cell>
          <cell r="S573">
            <v>2005026.2341397675</v>
          </cell>
        </row>
        <row r="574">
          <cell r="R574" t="str">
            <v>Summary of Transmission Expense by Factor.NA2</v>
          </cell>
          <cell r="S574">
            <v>50499598.758191459</v>
          </cell>
        </row>
        <row r="575">
          <cell r="R575" t="str">
            <v>Summary of Transmission Expense by Factor.NA3</v>
          </cell>
          <cell r="S575">
            <v>0</v>
          </cell>
        </row>
        <row r="576">
          <cell r="R576" t="str">
            <v>Total Transmission Expense by Factor.NA</v>
          </cell>
          <cell r="S576">
            <v>52504624.992331229</v>
          </cell>
        </row>
        <row r="577">
          <cell r="R577" t="str">
            <v>580.NA</v>
          </cell>
          <cell r="S577">
            <v>0</v>
          </cell>
        </row>
        <row r="578">
          <cell r="R578" t="str">
            <v>580.S</v>
          </cell>
          <cell r="S578">
            <v>256132.333849316</v>
          </cell>
        </row>
        <row r="579">
          <cell r="R579" t="str">
            <v>580.SNPD</v>
          </cell>
          <cell r="S579">
            <v>3116326.5389016671</v>
          </cell>
        </row>
        <row r="580">
          <cell r="R580" t="str">
            <v>580.NA1</v>
          </cell>
          <cell r="S580">
            <v>3372458.8727509831</v>
          </cell>
        </row>
        <row r="581">
          <cell r="R581" t="str">
            <v>580.NA2</v>
          </cell>
          <cell r="S581">
            <v>0</v>
          </cell>
        </row>
        <row r="582">
          <cell r="R582" t="str">
            <v>581.NA</v>
          </cell>
          <cell r="S582">
            <v>0</v>
          </cell>
        </row>
        <row r="583">
          <cell r="R583" t="str">
            <v>581.S</v>
          </cell>
          <cell r="S583">
            <v>0</v>
          </cell>
        </row>
        <row r="584">
          <cell r="R584" t="str">
            <v>581.SNPD</v>
          </cell>
          <cell r="S584">
            <v>3327879.6935479767</v>
          </cell>
        </row>
        <row r="585">
          <cell r="R585" t="str">
            <v>581.NA1</v>
          </cell>
          <cell r="S585">
            <v>3327879.6935479767</v>
          </cell>
        </row>
        <row r="586">
          <cell r="R586" t="str">
            <v>581.NA2</v>
          </cell>
          <cell r="S586">
            <v>0</v>
          </cell>
        </row>
        <row r="587">
          <cell r="R587" t="str">
            <v>582.NA</v>
          </cell>
          <cell r="S587">
            <v>0</v>
          </cell>
        </row>
        <row r="588">
          <cell r="R588" t="str">
            <v>582.S</v>
          </cell>
          <cell r="S588">
            <v>951636.23</v>
          </cell>
        </row>
        <row r="589">
          <cell r="R589" t="str">
            <v>582.SNPD</v>
          </cell>
          <cell r="S589">
            <v>12986.638815504337</v>
          </cell>
        </row>
        <row r="590">
          <cell r="R590" t="str">
            <v>582.NA1</v>
          </cell>
          <cell r="S590">
            <v>964622.86881550436</v>
          </cell>
        </row>
        <row r="591">
          <cell r="R591" t="str">
            <v>582.NA2</v>
          </cell>
          <cell r="S591">
            <v>0</v>
          </cell>
        </row>
        <row r="592">
          <cell r="R592" t="str">
            <v>583.NA</v>
          </cell>
          <cell r="S592">
            <v>0</v>
          </cell>
        </row>
        <row r="593">
          <cell r="R593" t="str">
            <v>583.S</v>
          </cell>
          <cell r="S593">
            <v>2189531.15</v>
          </cell>
        </row>
        <row r="594">
          <cell r="R594" t="str">
            <v>583.SNPD</v>
          </cell>
          <cell r="S594">
            <v>8135.5497467485438</v>
          </cell>
        </row>
        <row r="595">
          <cell r="R595" t="str">
            <v>583.NA1</v>
          </cell>
          <cell r="S595">
            <v>2197666.6997467484</v>
          </cell>
        </row>
        <row r="596">
          <cell r="R596" t="str">
            <v>583.NA2</v>
          </cell>
          <cell r="S596">
            <v>0</v>
          </cell>
        </row>
        <row r="597">
          <cell r="R597" t="str">
            <v>584.NA</v>
          </cell>
          <cell r="S597">
            <v>0</v>
          </cell>
        </row>
        <row r="598">
          <cell r="R598" t="str">
            <v>584.S</v>
          </cell>
          <cell r="S598">
            <v>0</v>
          </cell>
        </row>
        <row r="599">
          <cell r="R599" t="str">
            <v>584.SNPD</v>
          </cell>
          <cell r="S599">
            <v>0</v>
          </cell>
        </row>
        <row r="600">
          <cell r="R600" t="str">
            <v>584.NA1</v>
          </cell>
          <cell r="S600">
            <v>0</v>
          </cell>
        </row>
        <row r="601">
          <cell r="R601" t="str">
            <v>584.NA2</v>
          </cell>
          <cell r="S601">
            <v>0</v>
          </cell>
        </row>
        <row r="602">
          <cell r="R602" t="str">
            <v>585.NA</v>
          </cell>
          <cell r="S602">
            <v>0</v>
          </cell>
        </row>
        <row r="603">
          <cell r="R603" t="str">
            <v>585.S</v>
          </cell>
          <cell r="S603">
            <v>0</v>
          </cell>
        </row>
        <row r="604">
          <cell r="R604" t="str">
            <v>585.SNPD</v>
          </cell>
          <cell r="S604">
            <v>54154.157332773873</v>
          </cell>
        </row>
        <row r="605">
          <cell r="R605" t="str">
            <v>585.NA1</v>
          </cell>
          <cell r="S605">
            <v>54154.157332773873</v>
          </cell>
        </row>
        <row r="606">
          <cell r="R606" t="str">
            <v>585.NA2</v>
          </cell>
          <cell r="S606">
            <v>0</v>
          </cell>
        </row>
        <row r="607">
          <cell r="R607" t="str">
            <v>586.NA</v>
          </cell>
          <cell r="S607">
            <v>0</v>
          </cell>
        </row>
        <row r="608">
          <cell r="R608" t="str">
            <v>586.S</v>
          </cell>
          <cell r="S608">
            <v>2886367.12</v>
          </cell>
        </row>
        <row r="609">
          <cell r="R609" t="str">
            <v>586.SNPD</v>
          </cell>
          <cell r="S609">
            <v>104958.20844124966</v>
          </cell>
        </row>
        <row r="610">
          <cell r="R610" t="str">
            <v>586.NA1</v>
          </cell>
          <cell r="S610">
            <v>2991325.3284412497</v>
          </cell>
        </row>
        <row r="611">
          <cell r="R611" t="str">
            <v>586.NA2</v>
          </cell>
          <cell r="S611">
            <v>0</v>
          </cell>
        </row>
        <row r="612">
          <cell r="R612" t="str">
            <v>587.NA</v>
          </cell>
          <cell r="S612">
            <v>0</v>
          </cell>
        </row>
        <row r="613">
          <cell r="R613" t="str">
            <v>587.S</v>
          </cell>
          <cell r="S613">
            <v>4352166.38</v>
          </cell>
        </row>
        <row r="614">
          <cell r="R614" t="str">
            <v>587.SNPD</v>
          </cell>
          <cell r="S614">
            <v>0</v>
          </cell>
        </row>
        <row r="615">
          <cell r="R615" t="str">
            <v>587.NA1</v>
          </cell>
          <cell r="S615">
            <v>4352166.38</v>
          </cell>
        </row>
        <row r="616">
          <cell r="R616" t="str">
            <v>587.NA2</v>
          </cell>
          <cell r="S616">
            <v>0</v>
          </cell>
        </row>
        <row r="617">
          <cell r="R617" t="str">
            <v>588.NA</v>
          </cell>
          <cell r="S617">
            <v>0</v>
          </cell>
        </row>
        <row r="618">
          <cell r="R618" t="str">
            <v>588.S</v>
          </cell>
          <cell r="S618">
            <v>371077.14</v>
          </cell>
        </row>
        <row r="619">
          <cell r="R619" t="str">
            <v>588.SNPD</v>
          </cell>
          <cell r="S619">
            <v>1189486.5376194417</v>
          </cell>
        </row>
        <row r="620">
          <cell r="R620" t="str">
            <v>588.NA1</v>
          </cell>
          <cell r="S620">
            <v>1560563.6776194419</v>
          </cell>
        </row>
        <row r="621">
          <cell r="R621" t="str">
            <v>588.NA2</v>
          </cell>
          <cell r="S621">
            <v>0</v>
          </cell>
        </row>
        <row r="622">
          <cell r="R622" t="str">
            <v>589.NA</v>
          </cell>
          <cell r="S622">
            <v>0</v>
          </cell>
        </row>
        <row r="623">
          <cell r="R623" t="str">
            <v>589.S</v>
          </cell>
          <cell r="S623">
            <v>2003601.07</v>
          </cell>
        </row>
        <row r="624">
          <cell r="R624" t="str">
            <v>589.SNPD</v>
          </cell>
          <cell r="S624">
            <v>24989.639235769951</v>
          </cell>
        </row>
        <row r="625">
          <cell r="R625" t="str">
            <v>589.NA1</v>
          </cell>
          <cell r="S625">
            <v>2028590.7092357699</v>
          </cell>
        </row>
        <row r="626">
          <cell r="R626" t="str">
            <v>589.NA2</v>
          </cell>
          <cell r="S626">
            <v>0</v>
          </cell>
        </row>
        <row r="627">
          <cell r="R627" t="str">
            <v>590.NA</v>
          </cell>
          <cell r="S627">
            <v>0</v>
          </cell>
        </row>
        <row r="628">
          <cell r="R628" t="str">
            <v>590.S</v>
          </cell>
          <cell r="S628">
            <v>905940.87</v>
          </cell>
        </row>
        <row r="629">
          <cell r="R629" t="str">
            <v>590.SNPD</v>
          </cell>
          <cell r="S629">
            <v>929316.02253302478</v>
          </cell>
        </row>
        <row r="630">
          <cell r="R630" t="str">
            <v>590.NA1</v>
          </cell>
          <cell r="S630">
            <v>1835256.8925330248</v>
          </cell>
        </row>
        <row r="631">
          <cell r="R631" t="str">
            <v>590.NA2</v>
          </cell>
          <cell r="S631">
            <v>0</v>
          </cell>
        </row>
        <row r="632">
          <cell r="R632" t="str">
            <v>591.NA</v>
          </cell>
          <cell r="S632">
            <v>0</v>
          </cell>
        </row>
        <row r="633">
          <cell r="R633" t="str">
            <v>591.S</v>
          </cell>
          <cell r="S633">
            <v>529568.78</v>
          </cell>
        </row>
        <row r="634">
          <cell r="R634" t="str">
            <v>591.SNPD</v>
          </cell>
          <cell r="S634">
            <v>13857.803222166369</v>
          </cell>
        </row>
        <row r="635">
          <cell r="R635" t="str">
            <v>591.NA1</v>
          </cell>
          <cell r="S635">
            <v>543426.5832221664</v>
          </cell>
        </row>
        <row r="636">
          <cell r="R636" t="str">
            <v>591.NA2</v>
          </cell>
          <cell r="S636">
            <v>0</v>
          </cell>
        </row>
        <row r="637">
          <cell r="R637" t="str">
            <v>592.NA</v>
          </cell>
          <cell r="S637">
            <v>0</v>
          </cell>
        </row>
        <row r="638">
          <cell r="R638" t="str">
            <v>592.S</v>
          </cell>
          <cell r="S638">
            <v>3003870.04</v>
          </cell>
        </row>
        <row r="639">
          <cell r="R639" t="str">
            <v>592.SNPD</v>
          </cell>
          <cell r="S639">
            <v>508381.88185620354</v>
          </cell>
        </row>
        <row r="640">
          <cell r="R640" t="str">
            <v>592.NA1</v>
          </cell>
          <cell r="S640">
            <v>3512251.9218562036</v>
          </cell>
        </row>
        <row r="641">
          <cell r="R641" t="str">
            <v>593.NA</v>
          </cell>
          <cell r="S641">
            <v>0</v>
          </cell>
        </row>
        <row r="642">
          <cell r="R642" t="str">
            <v>593.S</v>
          </cell>
          <cell r="S642">
            <v>31970701.318033457</v>
          </cell>
        </row>
        <row r="643">
          <cell r="R643" t="str">
            <v>593.SNPD</v>
          </cell>
          <cell r="S643">
            <v>371655.75305864215</v>
          </cell>
        </row>
        <row r="644">
          <cell r="R644" t="str">
            <v>593.NA1</v>
          </cell>
          <cell r="S644">
            <v>32342357.071092099</v>
          </cell>
        </row>
        <row r="645">
          <cell r="R645" t="str">
            <v>593.NA2</v>
          </cell>
          <cell r="S645">
            <v>0</v>
          </cell>
        </row>
        <row r="646">
          <cell r="R646" t="str">
            <v>594.NA</v>
          </cell>
          <cell r="S646">
            <v>0</v>
          </cell>
        </row>
        <row r="647">
          <cell r="R647" t="str">
            <v>594.S</v>
          </cell>
          <cell r="S647">
            <v>5988468.0800000001</v>
          </cell>
        </row>
        <row r="648">
          <cell r="R648" t="str">
            <v>594.SNPD</v>
          </cell>
          <cell r="S648">
            <v>10483.821993433367</v>
          </cell>
        </row>
        <row r="649">
          <cell r="R649" t="str">
            <v>594.NA1</v>
          </cell>
          <cell r="S649">
            <v>5998951.901993433</v>
          </cell>
        </row>
        <row r="650">
          <cell r="R650" t="str">
            <v>594.NA2</v>
          </cell>
          <cell r="S650">
            <v>0</v>
          </cell>
        </row>
        <row r="651">
          <cell r="R651" t="str">
            <v>595.NA</v>
          </cell>
          <cell r="S651">
            <v>0</v>
          </cell>
        </row>
        <row r="652">
          <cell r="R652" t="str">
            <v>595.S</v>
          </cell>
          <cell r="S652">
            <v>0</v>
          </cell>
        </row>
        <row r="653">
          <cell r="R653" t="str">
            <v>595.SNPD</v>
          </cell>
          <cell r="S653">
            <v>274849.70204509178</v>
          </cell>
        </row>
        <row r="654">
          <cell r="R654" t="str">
            <v>595.NA1</v>
          </cell>
          <cell r="S654">
            <v>274849.70204509178</v>
          </cell>
        </row>
        <row r="655">
          <cell r="R655" t="str">
            <v>595.NA2</v>
          </cell>
          <cell r="S655">
            <v>0</v>
          </cell>
        </row>
        <row r="656">
          <cell r="R656" t="str">
            <v>596.NA</v>
          </cell>
          <cell r="S656">
            <v>0</v>
          </cell>
        </row>
        <row r="657">
          <cell r="R657" t="str">
            <v>596.S</v>
          </cell>
          <cell r="S657">
            <v>1057829.3799999999</v>
          </cell>
        </row>
        <row r="658">
          <cell r="R658" t="str">
            <v>596.SNPD</v>
          </cell>
          <cell r="S658">
            <v>0</v>
          </cell>
        </row>
        <row r="659">
          <cell r="R659" t="str">
            <v>596.NA1</v>
          </cell>
          <cell r="S659">
            <v>1057829.3799999999</v>
          </cell>
        </row>
        <row r="660">
          <cell r="R660" t="str">
            <v>596.NA2</v>
          </cell>
          <cell r="S660">
            <v>0</v>
          </cell>
        </row>
        <row r="661">
          <cell r="R661" t="str">
            <v>597.NA</v>
          </cell>
          <cell r="S661">
            <v>0</v>
          </cell>
        </row>
        <row r="662">
          <cell r="R662" t="str">
            <v>597.S</v>
          </cell>
          <cell r="S662">
            <v>1137594.83</v>
          </cell>
        </row>
        <row r="663">
          <cell r="R663" t="str">
            <v>597.SNPD</v>
          </cell>
          <cell r="S663">
            <v>491146.77815816604</v>
          </cell>
        </row>
        <row r="664">
          <cell r="R664" t="str">
            <v>597.NA1</v>
          </cell>
          <cell r="S664">
            <v>1628741.6081581661</v>
          </cell>
        </row>
        <row r="665">
          <cell r="R665" t="str">
            <v>597.NA2</v>
          </cell>
          <cell r="S665">
            <v>0</v>
          </cell>
        </row>
        <row r="666">
          <cell r="R666" t="str">
            <v>598.NA</v>
          </cell>
          <cell r="S666">
            <v>0</v>
          </cell>
        </row>
        <row r="667">
          <cell r="R667" t="str">
            <v>598.S</v>
          </cell>
          <cell r="S667">
            <v>183873.29</v>
          </cell>
        </row>
        <row r="668">
          <cell r="R668" t="str">
            <v>598.SNPD</v>
          </cell>
          <cell r="S668">
            <v>462819.00502696022</v>
          </cell>
        </row>
        <row r="669">
          <cell r="R669" t="str">
            <v>598.NA1</v>
          </cell>
          <cell r="S669">
            <v>646692.2950269602</v>
          </cell>
        </row>
        <row r="670">
          <cell r="R670" t="str">
            <v>598.NA2</v>
          </cell>
          <cell r="S670">
            <v>0</v>
          </cell>
        </row>
        <row r="671">
          <cell r="R671" t="str">
            <v>Total Distribution Expense.NA</v>
          </cell>
          <cell r="S671">
            <v>68689785.743417621</v>
          </cell>
        </row>
        <row r="672">
          <cell r="R672" t="str">
            <v>Total Distribution Expense.NA1</v>
          </cell>
          <cell r="S672">
            <v>0</v>
          </cell>
        </row>
        <row r="673">
          <cell r="R673" t="str">
            <v>Total Distribution Expense.NA2</v>
          </cell>
          <cell r="S673">
            <v>0</v>
          </cell>
        </row>
        <row r="674">
          <cell r="R674" t="str">
            <v>Summary of Distribution Expense by Factor.NA</v>
          </cell>
          <cell r="S674">
            <v>0</v>
          </cell>
        </row>
        <row r="675">
          <cell r="R675" t="str">
            <v>Summary of Distribution Expense by Factor.NA1</v>
          </cell>
          <cell r="S675">
            <v>57788358.011882767</v>
          </cell>
        </row>
        <row r="676">
          <cell r="R676" t="str">
            <v>Summary of Distribution Expense by Factor.NA2</v>
          </cell>
          <cell r="S676">
            <v>10901427.731534822</v>
          </cell>
        </row>
        <row r="677">
          <cell r="R677" t="str">
            <v>Summary of Distribution Expense by Factor.NA3</v>
          </cell>
          <cell r="S677">
            <v>0</v>
          </cell>
        </row>
        <row r="678">
          <cell r="R678" t="str">
            <v>Total Distribution Expense by Factor.NA</v>
          </cell>
          <cell r="S678">
            <v>68689785.743417591</v>
          </cell>
        </row>
        <row r="679">
          <cell r="R679" t="str">
            <v>Total Distribution Expense by Factor.NA1</v>
          </cell>
          <cell r="S679">
            <v>0</v>
          </cell>
        </row>
        <row r="680">
          <cell r="R680" t="str">
            <v>901.NA</v>
          </cell>
          <cell r="S680">
            <v>0</v>
          </cell>
        </row>
        <row r="681">
          <cell r="R681" t="str">
            <v>901.S</v>
          </cell>
          <cell r="S681">
            <v>0</v>
          </cell>
        </row>
        <row r="682">
          <cell r="R682" t="str">
            <v>901.CN</v>
          </cell>
          <cell r="S682">
            <v>741549.66570330458</v>
          </cell>
        </row>
        <row r="683">
          <cell r="R683" t="str">
            <v>901.NA1</v>
          </cell>
          <cell r="S683">
            <v>741549.66570330458</v>
          </cell>
        </row>
        <row r="684">
          <cell r="R684" t="str">
            <v>901.NA2</v>
          </cell>
          <cell r="S684">
            <v>0</v>
          </cell>
        </row>
        <row r="685">
          <cell r="R685" t="str">
            <v>902.NA</v>
          </cell>
          <cell r="S685">
            <v>0</v>
          </cell>
        </row>
        <row r="686">
          <cell r="R686" t="str">
            <v>902.S</v>
          </cell>
          <cell r="S686">
            <v>8968209.5</v>
          </cell>
        </row>
        <row r="687">
          <cell r="R687" t="str">
            <v>902.CN</v>
          </cell>
          <cell r="S687">
            <v>651578.52310237964</v>
          </cell>
        </row>
        <row r="688">
          <cell r="R688" t="str">
            <v>902.NA1</v>
          </cell>
          <cell r="S688">
            <v>9619788.0231023803</v>
          </cell>
        </row>
        <row r="689">
          <cell r="R689" t="str">
            <v>902.NA2</v>
          </cell>
          <cell r="S689">
            <v>0</v>
          </cell>
        </row>
        <row r="690">
          <cell r="R690" t="str">
            <v>903.NA</v>
          </cell>
          <cell r="S690">
            <v>0</v>
          </cell>
        </row>
        <row r="691">
          <cell r="R691" t="str">
            <v>903.S</v>
          </cell>
          <cell r="S691">
            <v>2320677.5795842339</v>
          </cell>
        </row>
        <row r="692">
          <cell r="R692" t="str">
            <v>903.CN</v>
          </cell>
          <cell r="S692">
            <v>13345324.667658858</v>
          </cell>
        </row>
        <row r="693">
          <cell r="R693" t="str">
            <v>903.NA1</v>
          </cell>
          <cell r="S693">
            <v>15666002.247243091</v>
          </cell>
        </row>
        <row r="694">
          <cell r="R694" t="str">
            <v>903.NA2</v>
          </cell>
          <cell r="S694">
            <v>0</v>
          </cell>
        </row>
        <row r="695">
          <cell r="R695" t="str">
            <v>904.NA</v>
          </cell>
          <cell r="S695">
            <v>0</v>
          </cell>
        </row>
        <row r="696">
          <cell r="R696" t="str">
            <v>904.S</v>
          </cell>
          <cell r="S696">
            <v>5173416.2771636415</v>
          </cell>
        </row>
        <row r="697">
          <cell r="R697" t="str">
            <v>904.SG</v>
          </cell>
          <cell r="S697">
            <v>0</v>
          </cell>
        </row>
        <row r="698">
          <cell r="R698" t="str">
            <v>904.CN</v>
          </cell>
          <cell r="S698">
            <v>5233.4808336255492</v>
          </cell>
        </row>
        <row r="699">
          <cell r="R699" t="str">
            <v>904.NA1</v>
          </cell>
          <cell r="S699">
            <v>5178649.7579972669</v>
          </cell>
        </row>
        <row r="700">
          <cell r="R700" t="str">
            <v>904.NA2</v>
          </cell>
          <cell r="S700">
            <v>0</v>
          </cell>
        </row>
        <row r="701">
          <cell r="R701" t="str">
            <v>905.NA</v>
          </cell>
          <cell r="S701">
            <v>0</v>
          </cell>
        </row>
        <row r="702">
          <cell r="R702" t="str">
            <v>905.S</v>
          </cell>
          <cell r="S702">
            <v>1626.4</v>
          </cell>
        </row>
        <row r="703">
          <cell r="R703" t="str">
            <v>905.CN</v>
          </cell>
          <cell r="S703">
            <v>35223.322707221138</v>
          </cell>
        </row>
        <row r="704">
          <cell r="R704" t="str">
            <v>905.NA1</v>
          </cell>
          <cell r="S704">
            <v>36849.722707221139</v>
          </cell>
        </row>
        <row r="705">
          <cell r="R705" t="str">
            <v>905.NA2</v>
          </cell>
          <cell r="S705">
            <v>0</v>
          </cell>
        </row>
        <row r="706">
          <cell r="R706" t="str">
            <v>Total Customer Accounts Expense.NA</v>
          </cell>
          <cell r="S706">
            <v>31242839.416753262</v>
          </cell>
        </row>
        <row r="707">
          <cell r="R707" t="str">
            <v>Total Customer Accounts Expense.NA1</v>
          </cell>
          <cell r="S707">
            <v>0</v>
          </cell>
        </row>
        <row r="708">
          <cell r="R708" t="str">
            <v>Summary of Customer Accts Exp by Factor.NA</v>
          </cell>
          <cell r="S708">
            <v>0</v>
          </cell>
        </row>
        <row r="709">
          <cell r="R709" t="str">
            <v>Summary of Customer Accts Exp by Factor.NA1</v>
          </cell>
          <cell r="S709">
            <v>16463929.756747875</v>
          </cell>
        </row>
        <row r="710">
          <cell r="R710" t="str">
            <v>Summary of Customer Accts Exp by Factor.NA2</v>
          </cell>
          <cell r="S710">
            <v>14778909.660005389</v>
          </cell>
        </row>
        <row r="711">
          <cell r="R711" t="str">
            <v>Summary of Customer Accts Exp by Factor.NA3</v>
          </cell>
          <cell r="S711">
            <v>0</v>
          </cell>
        </row>
        <row r="712">
          <cell r="R712" t="str">
            <v>Total Customer Accounts Expense by Factor.NA</v>
          </cell>
          <cell r="S712">
            <v>31242839.416753262</v>
          </cell>
        </row>
        <row r="713">
          <cell r="R713" t="str">
            <v>Total Customer Accounts Expense by Factor.NA1</v>
          </cell>
          <cell r="S713">
            <v>0</v>
          </cell>
        </row>
        <row r="714">
          <cell r="R714" t="str">
            <v>907.NA</v>
          </cell>
          <cell r="S714">
            <v>0</v>
          </cell>
        </row>
        <row r="715">
          <cell r="R715" t="str">
            <v>907.S</v>
          </cell>
          <cell r="S715">
            <v>0</v>
          </cell>
        </row>
        <row r="716">
          <cell r="R716" t="str">
            <v>907.CN</v>
          </cell>
          <cell r="S716">
            <v>100645.35127511526</v>
          </cell>
        </row>
        <row r="717">
          <cell r="R717" t="str">
            <v>907.NA1</v>
          </cell>
          <cell r="S717">
            <v>100645.35127511526</v>
          </cell>
        </row>
        <row r="718">
          <cell r="R718" t="str">
            <v>907.NA2</v>
          </cell>
          <cell r="S718">
            <v>0</v>
          </cell>
        </row>
        <row r="719">
          <cell r="R719" t="str">
            <v>908.NA</v>
          </cell>
          <cell r="S719">
            <v>0</v>
          </cell>
        </row>
        <row r="720">
          <cell r="R720" t="str">
            <v>908.S</v>
          </cell>
          <cell r="S720">
            <v>1848354.1992808804</v>
          </cell>
        </row>
        <row r="721">
          <cell r="R721" t="str">
            <v>908.CN</v>
          </cell>
          <cell r="S721">
            <v>389638.64387497038</v>
          </cell>
        </row>
        <row r="722">
          <cell r="R722" t="str">
            <v>908.NA1</v>
          </cell>
          <cell r="S722">
            <v>0</v>
          </cell>
        </row>
        <row r="723">
          <cell r="R723" t="str">
            <v>908.NA2</v>
          </cell>
          <cell r="S723">
            <v>0</v>
          </cell>
        </row>
        <row r="724">
          <cell r="R724" t="str">
            <v>908.NA3</v>
          </cell>
          <cell r="S724">
            <v>2237992.8431558507</v>
          </cell>
        </row>
        <row r="725">
          <cell r="R725" t="str">
            <v>908.NA4</v>
          </cell>
          <cell r="S725">
            <v>0</v>
          </cell>
        </row>
        <row r="726">
          <cell r="R726" t="str">
            <v>909.NA</v>
          </cell>
          <cell r="S726">
            <v>0</v>
          </cell>
        </row>
        <row r="727">
          <cell r="R727" t="str">
            <v>909.S</v>
          </cell>
          <cell r="S727">
            <v>536194.65</v>
          </cell>
        </row>
        <row r="728">
          <cell r="R728" t="str">
            <v>909.CN</v>
          </cell>
          <cell r="S728">
            <v>549917.52593440039</v>
          </cell>
        </row>
        <row r="729">
          <cell r="R729" t="str">
            <v>909.NA1</v>
          </cell>
          <cell r="S729">
            <v>1086112.1759344004</v>
          </cell>
        </row>
        <row r="730">
          <cell r="R730" t="str">
            <v>909.NA2</v>
          </cell>
          <cell r="S730">
            <v>0</v>
          </cell>
        </row>
        <row r="731">
          <cell r="R731" t="str">
            <v>910.NA</v>
          </cell>
          <cell r="S731">
            <v>0</v>
          </cell>
        </row>
        <row r="732">
          <cell r="R732" t="str">
            <v>910.S</v>
          </cell>
          <cell r="S732">
            <v>0</v>
          </cell>
        </row>
        <row r="733">
          <cell r="R733" t="str">
            <v>910.CN</v>
          </cell>
          <cell r="S733">
            <v>35570.286524282637</v>
          </cell>
        </row>
        <row r="734">
          <cell r="R734" t="str">
            <v>910.NA1</v>
          </cell>
          <cell r="S734">
            <v>0</v>
          </cell>
        </row>
        <row r="735">
          <cell r="R735" t="str">
            <v>910.NA2</v>
          </cell>
          <cell r="S735">
            <v>35570.286524282637</v>
          </cell>
        </row>
        <row r="736">
          <cell r="R736" t="str">
            <v>910.NA3</v>
          </cell>
          <cell r="S736">
            <v>0</v>
          </cell>
        </row>
        <row r="737">
          <cell r="R737" t="str">
            <v>Total Customer Service Expense.NA</v>
          </cell>
          <cell r="S737">
            <v>3460320.6568896491</v>
          </cell>
        </row>
        <row r="738">
          <cell r="R738" t="str">
            <v>Total Customer Service Expense.NA1</v>
          </cell>
          <cell r="S738">
            <v>0</v>
          </cell>
        </row>
        <row r="739">
          <cell r="R739" t="str">
            <v>Total Customer Service Expense.NA2</v>
          </cell>
          <cell r="S739">
            <v>0</v>
          </cell>
        </row>
        <row r="740">
          <cell r="R740" t="str">
            <v>Summary of Customer Service Exp by Factor.NA</v>
          </cell>
          <cell r="S740">
            <v>0</v>
          </cell>
        </row>
        <row r="741">
          <cell r="R741" t="str">
            <v>Summary of Customer Service Exp by Factor.NA1</v>
          </cell>
          <cell r="S741">
            <v>2384548.8492808803</v>
          </cell>
        </row>
        <row r="742">
          <cell r="R742" t="str">
            <v>Summary of Customer Service Exp by Factor.NA2</v>
          </cell>
          <cell r="S742">
            <v>1075771.8076087686</v>
          </cell>
        </row>
        <row r="743">
          <cell r="R743" t="str">
            <v>Summary of Customer Service Exp by Factor.NA3</v>
          </cell>
          <cell r="S743">
            <v>0</v>
          </cell>
        </row>
        <row r="744">
          <cell r="R744" t="str">
            <v>Total Customer Service Expense by Factor.NA</v>
          </cell>
          <cell r="S744">
            <v>3460320.6568896491</v>
          </cell>
        </row>
        <row r="745">
          <cell r="R745" t="str">
            <v>Total Customer Service Expense by Factor.NA1</v>
          </cell>
          <cell r="S745">
            <v>0</v>
          </cell>
        </row>
        <row r="746">
          <cell r="R746" t="str">
            <v>Total Customer Service Expense by Factor.NA2</v>
          </cell>
          <cell r="S746">
            <v>0</v>
          </cell>
        </row>
        <row r="747">
          <cell r="R747" t="str">
            <v>911.NA</v>
          </cell>
          <cell r="S747">
            <v>0</v>
          </cell>
        </row>
        <row r="748">
          <cell r="R748" t="str">
            <v>911.S</v>
          </cell>
          <cell r="S748">
            <v>0</v>
          </cell>
        </row>
        <row r="749">
          <cell r="R749" t="str">
            <v>911.CN</v>
          </cell>
          <cell r="S749">
            <v>0</v>
          </cell>
        </row>
        <row r="750">
          <cell r="R750" t="str">
            <v>911.NA1</v>
          </cell>
          <cell r="S750">
            <v>0</v>
          </cell>
        </row>
        <row r="751">
          <cell r="R751" t="str">
            <v>911.NA2</v>
          </cell>
          <cell r="S751">
            <v>0</v>
          </cell>
        </row>
        <row r="752">
          <cell r="R752" t="str">
            <v>912.NA</v>
          </cell>
          <cell r="S752">
            <v>0</v>
          </cell>
        </row>
        <row r="753">
          <cell r="R753" t="str">
            <v>912.S</v>
          </cell>
          <cell r="S753">
            <v>0</v>
          </cell>
        </row>
        <row r="754">
          <cell r="R754" t="str">
            <v>912.CN</v>
          </cell>
          <cell r="S754">
            <v>0</v>
          </cell>
        </row>
        <row r="755">
          <cell r="R755" t="str">
            <v>912.NA1</v>
          </cell>
          <cell r="S755">
            <v>0</v>
          </cell>
        </row>
        <row r="756">
          <cell r="R756" t="str">
            <v>912.NA2</v>
          </cell>
          <cell r="S756">
            <v>0</v>
          </cell>
        </row>
        <row r="757">
          <cell r="R757" t="str">
            <v>913.NA</v>
          </cell>
          <cell r="S757">
            <v>0</v>
          </cell>
        </row>
        <row r="758">
          <cell r="R758" t="str">
            <v>913.S</v>
          </cell>
          <cell r="S758">
            <v>0</v>
          </cell>
        </row>
        <row r="759">
          <cell r="R759" t="str">
            <v>913.CN</v>
          </cell>
          <cell r="S759">
            <v>0</v>
          </cell>
        </row>
        <row r="760">
          <cell r="R760" t="str">
            <v>913.NA1</v>
          </cell>
          <cell r="S760">
            <v>0</v>
          </cell>
        </row>
        <row r="761">
          <cell r="R761" t="str">
            <v>913.NA2</v>
          </cell>
          <cell r="S761">
            <v>0</v>
          </cell>
        </row>
        <row r="762">
          <cell r="R762" t="str">
            <v>916.NA</v>
          </cell>
          <cell r="S762">
            <v>0</v>
          </cell>
        </row>
        <row r="763">
          <cell r="R763" t="str">
            <v>916.S</v>
          </cell>
          <cell r="S763">
            <v>0</v>
          </cell>
        </row>
        <row r="764">
          <cell r="R764" t="str">
            <v>916.CN</v>
          </cell>
          <cell r="S764">
            <v>0</v>
          </cell>
        </row>
        <row r="765">
          <cell r="R765" t="str">
            <v>916.NA1</v>
          </cell>
          <cell r="S765">
            <v>0</v>
          </cell>
        </row>
        <row r="766">
          <cell r="R766" t="str">
            <v>916.NA2</v>
          </cell>
          <cell r="S766">
            <v>0</v>
          </cell>
        </row>
        <row r="767">
          <cell r="R767" t="str">
            <v>Total Sales Expense.NA</v>
          </cell>
          <cell r="S767">
            <v>0</v>
          </cell>
        </row>
        <row r="768">
          <cell r="R768" t="str">
            <v>Total Sales Expense.NA1</v>
          </cell>
          <cell r="S768">
            <v>0</v>
          </cell>
        </row>
        <row r="769">
          <cell r="R769" t="str">
            <v>Total Sales Expense.NA2</v>
          </cell>
          <cell r="S769">
            <v>0</v>
          </cell>
        </row>
        <row r="770">
          <cell r="R770" t="str">
            <v>Total Sales Expense by Factor.NA</v>
          </cell>
          <cell r="S770">
            <v>0</v>
          </cell>
        </row>
        <row r="771">
          <cell r="R771" t="str">
            <v>Total Sales Expense by Factor.NA1</v>
          </cell>
          <cell r="S771">
            <v>0</v>
          </cell>
        </row>
        <row r="772">
          <cell r="R772" t="str">
            <v>Total Sales Expense by Factor.NA2</v>
          </cell>
          <cell r="S772">
            <v>0</v>
          </cell>
        </row>
        <row r="773">
          <cell r="R773" t="str">
            <v>Total Sales Expense by Factor.NA3</v>
          </cell>
          <cell r="S773">
            <v>0</v>
          </cell>
        </row>
        <row r="774">
          <cell r="R774" t="str">
            <v>Total Sales Expense by Factor.NA4</v>
          </cell>
          <cell r="S774">
            <v>0</v>
          </cell>
        </row>
        <row r="775">
          <cell r="R775" t="str">
            <v>Total Customer Service Exp Including Sales.NA</v>
          </cell>
          <cell r="S775">
            <v>3460320.6568896491</v>
          </cell>
        </row>
        <row r="776">
          <cell r="R776" t="str">
            <v>920.NA</v>
          </cell>
          <cell r="S776">
            <v>0</v>
          </cell>
        </row>
        <row r="777">
          <cell r="R777" t="str">
            <v>920.S</v>
          </cell>
          <cell r="S777">
            <v>-826709.13474722009</v>
          </cell>
        </row>
        <row r="778">
          <cell r="R778" t="str">
            <v>920.CN</v>
          </cell>
          <cell r="S778">
            <v>0</v>
          </cell>
        </row>
        <row r="779">
          <cell r="R779" t="str">
            <v>920.SO</v>
          </cell>
          <cell r="S779">
            <v>20384871.289275173</v>
          </cell>
        </row>
        <row r="780">
          <cell r="R780" t="str">
            <v>920.NA1</v>
          </cell>
          <cell r="S780">
            <v>19558162.154527955</v>
          </cell>
        </row>
        <row r="781">
          <cell r="R781" t="str">
            <v>920.NA2</v>
          </cell>
          <cell r="S781">
            <v>0</v>
          </cell>
        </row>
        <row r="782">
          <cell r="R782" t="str">
            <v>921.NA</v>
          </cell>
          <cell r="S782">
            <v>0</v>
          </cell>
        </row>
        <row r="783">
          <cell r="R783" t="str">
            <v>921.S</v>
          </cell>
          <cell r="S783">
            <v>10890.78</v>
          </cell>
        </row>
        <row r="784">
          <cell r="R784" t="str">
            <v>921.CN</v>
          </cell>
          <cell r="S784">
            <v>56005.696705891889</v>
          </cell>
        </row>
        <row r="785">
          <cell r="R785" t="str">
            <v>921.SO</v>
          </cell>
          <cell r="S785">
            <v>2128360.5967402249</v>
          </cell>
        </row>
        <row r="786">
          <cell r="R786" t="str">
            <v>921.NA1</v>
          </cell>
          <cell r="S786">
            <v>2195257.0734461169</v>
          </cell>
        </row>
        <row r="787">
          <cell r="R787" t="str">
            <v>921.NA2</v>
          </cell>
          <cell r="S787">
            <v>0</v>
          </cell>
        </row>
        <row r="788">
          <cell r="R788" t="str">
            <v>922.NA</v>
          </cell>
          <cell r="S788">
            <v>0</v>
          </cell>
        </row>
        <row r="789">
          <cell r="R789" t="str">
            <v>922.S</v>
          </cell>
          <cell r="S789">
            <v>0</v>
          </cell>
        </row>
        <row r="790">
          <cell r="R790" t="str">
            <v>922.CN</v>
          </cell>
          <cell r="S790">
            <v>0</v>
          </cell>
        </row>
        <row r="791">
          <cell r="R791" t="str">
            <v>922.SO</v>
          </cell>
          <cell r="S791">
            <v>-7817005.4870832795</v>
          </cell>
        </row>
        <row r="792">
          <cell r="R792" t="str">
            <v>922.NA1</v>
          </cell>
          <cell r="S792">
            <v>-7817005.4870832795</v>
          </cell>
        </row>
        <row r="793">
          <cell r="R793" t="str">
            <v>922.NA2</v>
          </cell>
          <cell r="S793">
            <v>0</v>
          </cell>
        </row>
        <row r="794">
          <cell r="R794" t="str">
            <v>923.NA</v>
          </cell>
          <cell r="S794">
            <v>0</v>
          </cell>
        </row>
        <row r="795">
          <cell r="R795" t="str">
            <v>923.S</v>
          </cell>
          <cell r="S795">
            <v>44310.14</v>
          </cell>
        </row>
        <row r="796">
          <cell r="R796" t="str">
            <v>923.CN</v>
          </cell>
          <cell r="S796">
            <v>0</v>
          </cell>
        </row>
        <row r="797">
          <cell r="R797" t="str">
            <v>923.SO</v>
          </cell>
          <cell r="S797">
            <v>4065018.5978273517</v>
          </cell>
        </row>
        <row r="798">
          <cell r="R798" t="str">
            <v>923.NA1</v>
          </cell>
          <cell r="S798">
            <v>4109328.7378273518</v>
          </cell>
        </row>
        <row r="799">
          <cell r="R799" t="str">
            <v>923.NA2</v>
          </cell>
          <cell r="S799">
            <v>0</v>
          </cell>
        </row>
        <row r="800">
          <cell r="R800" t="str">
            <v>924.NA</v>
          </cell>
          <cell r="S800">
            <v>0</v>
          </cell>
        </row>
        <row r="801">
          <cell r="R801" t="str">
            <v>924.S</v>
          </cell>
          <cell r="S801">
            <v>7010922.9940155428</v>
          </cell>
        </row>
        <row r="802">
          <cell r="R802" t="str">
            <v>924.SG</v>
          </cell>
          <cell r="S802">
            <v>0</v>
          </cell>
        </row>
        <row r="803">
          <cell r="R803" t="str">
            <v>924.SO</v>
          </cell>
          <cell r="S803">
            <v>1592275.4586773745</v>
          </cell>
        </row>
        <row r="804">
          <cell r="R804" t="str">
            <v>924.NA1</v>
          </cell>
          <cell r="S804">
            <v>8603198.4526929166</v>
          </cell>
        </row>
        <row r="805">
          <cell r="R805" t="str">
            <v>924.NA2</v>
          </cell>
          <cell r="S805">
            <v>0</v>
          </cell>
        </row>
        <row r="806">
          <cell r="R806" t="str">
            <v>925.NA</v>
          </cell>
          <cell r="S806">
            <v>0</v>
          </cell>
        </row>
        <row r="807">
          <cell r="R807" t="str">
            <v>925.S</v>
          </cell>
          <cell r="S807">
            <v>2769058.1792327273</v>
          </cell>
        </row>
        <row r="808">
          <cell r="R808" t="str">
            <v>925.SO</v>
          </cell>
          <cell r="S808">
            <v>9861535.0433677956</v>
          </cell>
        </row>
        <row r="809">
          <cell r="R809" t="str">
            <v>925.NA1</v>
          </cell>
          <cell r="S809">
            <v>12630593.222600523</v>
          </cell>
        </row>
        <row r="810">
          <cell r="R810" t="str">
            <v>925.NA2</v>
          </cell>
          <cell r="S810">
            <v>0</v>
          </cell>
        </row>
        <row r="811">
          <cell r="R811" t="str">
            <v>926.NA</v>
          </cell>
          <cell r="S811">
            <v>0</v>
          </cell>
        </row>
        <row r="812">
          <cell r="R812" t="str">
            <v>926.S</v>
          </cell>
          <cell r="S812">
            <v>0</v>
          </cell>
        </row>
        <row r="813">
          <cell r="R813" t="str">
            <v>926.CN</v>
          </cell>
          <cell r="S813">
            <v>0</v>
          </cell>
        </row>
        <row r="814">
          <cell r="R814" t="str">
            <v>926.SO</v>
          </cell>
          <cell r="S814">
            <v>0</v>
          </cell>
        </row>
        <row r="815">
          <cell r="R815" t="str">
            <v>926.NA1</v>
          </cell>
          <cell r="S815">
            <v>0</v>
          </cell>
        </row>
        <row r="816">
          <cell r="R816" t="str">
            <v>926.NA2</v>
          </cell>
          <cell r="S816">
            <v>0</v>
          </cell>
        </row>
        <row r="817">
          <cell r="R817" t="str">
            <v>927.NA</v>
          </cell>
          <cell r="S817">
            <v>0</v>
          </cell>
        </row>
        <row r="818">
          <cell r="R818" t="str">
            <v>927.S</v>
          </cell>
          <cell r="S818">
            <v>0</v>
          </cell>
        </row>
        <row r="819">
          <cell r="R819" t="str">
            <v>927.SO</v>
          </cell>
          <cell r="S819">
            <v>0</v>
          </cell>
        </row>
        <row r="820">
          <cell r="R820" t="str">
            <v>927.NA1</v>
          </cell>
          <cell r="S820">
            <v>0</v>
          </cell>
        </row>
        <row r="821">
          <cell r="R821" t="str">
            <v>927.NA2</v>
          </cell>
          <cell r="S821">
            <v>0</v>
          </cell>
        </row>
        <row r="822">
          <cell r="R822" t="str">
            <v>928.NA</v>
          </cell>
          <cell r="S822">
            <v>0</v>
          </cell>
        </row>
        <row r="823">
          <cell r="R823" t="str">
            <v>928.S</v>
          </cell>
          <cell r="S823">
            <v>4441009.92</v>
          </cell>
        </row>
        <row r="824">
          <cell r="R824" t="str">
            <v>928.CN</v>
          </cell>
          <cell r="S824">
            <v>0</v>
          </cell>
        </row>
        <row r="825">
          <cell r="R825" t="str">
            <v>928.SO</v>
          </cell>
          <cell r="S825">
            <v>613591.14210984122</v>
          </cell>
        </row>
        <row r="826">
          <cell r="R826" t="str">
            <v>928.SG</v>
          </cell>
          <cell r="S826">
            <v>1066928.09902806</v>
          </cell>
        </row>
        <row r="827">
          <cell r="R827" t="str">
            <v>928.NA1</v>
          </cell>
          <cell r="S827">
            <v>6121529.1611379012</v>
          </cell>
        </row>
        <row r="828">
          <cell r="R828" t="str">
            <v>928.NA2</v>
          </cell>
          <cell r="S828">
            <v>0</v>
          </cell>
        </row>
        <row r="829">
          <cell r="R829" t="str">
            <v>929.NA</v>
          </cell>
          <cell r="S829">
            <v>0</v>
          </cell>
        </row>
        <row r="830">
          <cell r="R830" t="str">
            <v>929.S</v>
          </cell>
          <cell r="S830">
            <v>0</v>
          </cell>
        </row>
        <row r="831">
          <cell r="R831" t="str">
            <v>929.SO</v>
          </cell>
          <cell r="S831">
            <v>-1512547.8057599626</v>
          </cell>
        </row>
        <row r="832">
          <cell r="R832" t="str">
            <v>929.NA1</v>
          </cell>
          <cell r="S832">
            <v>-1512547.8057599626</v>
          </cell>
        </row>
        <row r="833">
          <cell r="R833" t="str">
            <v>929.NA2</v>
          </cell>
          <cell r="S833">
            <v>0</v>
          </cell>
        </row>
        <row r="834">
          <cell r="R834" t="str">
            <v>930.NA</v>
          </cell>
          <cell r="S834">
            <v>0</v>
          </cell>
        </row>
        <row r="835">
          <cell r="R835" t="str">
            <v>930.S</v>
          </cell>
          <cell r="S835">
            <v>895760.5</v>
          </cell>
        </row>
        <row r="836">
          <cell r="R836" t="str">
            <v>930.CN</v>
          </cell>
          <cell r="S836">
            <v>0</v>
          </cell>
        </row>
        <row r="837">
          <cell r="R837" t="str">
            <v>930.SG</v>
          </cell>
          <cell r="S837">
            <v>0</v>
          </cell>
        </row>
        <row r="838">
          <cell r="R838" t="str">
            <v>930.SO</v>
          </cell>
          <cell r="S838">
            <v>1714686.2275857404</v>
          </cell>
        </row>
        <row r="839">
          <cell r="R839" t="str">
            <v>930.NA1</v>
          </cell>
          <cell r="S839">
            <v>2610446.7275857404</v>
          </cell>
        </row>
        <row r="840">
          <cell r="R840" t="str">
            <v>930.NA2</v>
          </cell>
          <cell r="S840">
            <v>0</v>
          </cell>
        </row>
        <row r="841">
          <cell r="R841" t="str">
            <v>931.NA</v>
          </cell>
          <cell r="S841">
            <v>0</v>
          </cell>
        </row>
        <row r="842">
          <cell r="R842" t="str">
            <v>931.S</v>
          </cell>
          <cell r="S842">
            <v>914962.84</v>
          </cell>
        </row>
        <row r="843">
          <cell r="R843" t="str">
            <v>931.SO</v>
          </cell>
          <cell r="S843">
            <v>1437194.8060520415</v>
          </cell>
        </row>
        <row r="844">
          <cell r="R844" t="str">
            <v>931.NA1</v>
          </cell>
          <cell r="S844">
            <v>2352157.6460520416</v>
          </cell>
        </row>
        <row r="845">
          <cell r="R845" t="str">
            <v>931.NA2</v>
          </cell>
          <cell r="S845">
            <v>0</v>
          </cell>
        </row>
        <row r="846">
          <cell r="R846" t="str">
            <v>935.NA</v>
          </cell>
          <cell r="S846">
            <v>0</v>
          </cell>
        </row>
        <row r="847">
          <cell r="R847" t="str">
            <v>935.S</v>
          </cell>
          <cell r="S847">
            <v>10572.583082083402</v>
          </cell>
        </row>
        <row r="848">
          <cell r="R848" t="str">
            <v>935.CN</v>
          </cell>
          <cell r="S848">
            <v>17059.085746365847</v>
          </cell>
        </row>
        <row r="849">
          <cell r="R849" t="str">
            <v>935.SO</v>
          </cell>
          <cell r="S849">
            <v>5610977.0138392411</v>
          </cell>
        </row>
        <row r="850">
          <cell r="R850" t="str">
            <v>935.NA1</v>
          </cell>
          <cell r="S850">
            <v>5638608.6826676903</v>
          </cell>
        </row>
        <row r="851">
          <cell r="R851" t="str">
            <v>935.NA2</v>
          </cell>
          <cell r="S851">
            <v>0</v>
          </cell>
        </row>
        <row r="852">
          <cell r="R852" t="str">
            <v>Total Administrative &amp; General Expense.NA</v>
          </cell>
          <cell r="S852">
            <v>54489728.565695003</v>
          </cell>
        </row>
        <row r="853">
          <cell r="R853" t="str">
            <v>Total Administrative &amp; General Expense.NA1</v>
          </cell>
          <cell r="S853">
            <v>0</v>
          </cell>
        </row>
        <row r="854">
          <cell r="R854" t="str">
            <v>Summary of A&amp;G Expense by Factor.NA</v>
          </cell>
          <cell r="S854">
            <v>0</v>
          </cell>
        </row>
        <row r="855">
          <cell r="R855" t="str">
            <v>Summary of A&amp;G Expense by Factor.NA1</v>
          </cell>
          <cell r="S855">
            <v>15270778.801583134</v>
          </cell>
        </row>
        <row r="856">
          <cell r="R856" t="str">
            <v>Summary of A&amp;G Expense by Factor.NA2</v>
          </cell>
          <cell r="S856">
            <v>38078956.88263154</v>
          </cell>
        </row>
        <row r="857">
          <cell r="R857" t="str">
            <v>Summary of A&amp;G Expense by Factor.NA3</v>
          </cell>
          <cell r="S857">
            <v>1066928.09902806</v>
          </cell>
        </row>
        <row r="858">
          <cell r="R858" t="str">
            <v>Summary of A&amp;G Expense by Factor.NA4</v>
          </cell>
          <cell r="S858">
            <v>73064.782452257728</v>
          </cell>
        </row>
        <row r="859">
          <cell r="R859" t="str">
            <v>Total A&amp;G Expense by Factor.NA</v>
          </cell>
          <cell r="S859">
            <v>54489728.565694988</v>
          </cell>
        </row>
        <row r="860">
          <cell r="R860" t="str">
            <v>Total A&amp;G Expense by Factor.NA1</v>
          </cell>
          <cell r="S860">
            <v>0</v>
          </cell>
        </row>
        <row r="861">
          <cell r="R861" t="str">
            <v>Total O&amp;M Expense.NA</v>
          </cell>
          <cell r="S861">
            <v>788348965.550349</v>
          </cell>
        </row>
        <row r="862">
          <cell r="R862" t="str">
            <v>403SP.NA</v>
          </cell>
          <cell r="S862">
            <v>0</v>
          </cell>
        </row>
        <row r="863">
          <cell r="R863" t="str">
            <v>403SP.SG</v>
          </cell>
          <cell r="S863">
            <v>5091071.5888435654</v>
          </cell>
        </row>
        <row r="864">
          <cell r="R864" t="str">
            <v>403SP.SG1</v>
          </cell>
          <cell r="S864">
            <v>5827696.5107068894</v>
          </cell>
        </row>
        <row r="865">
          <cell r="R865" t="str">
            <v>403SP.SG2</v>
          </cell>
          <cell r="S865">
            <v>65041215.878026493</v>
          </cell>
        </row>
        <row r="866">
          <cell r="R866" t="str">
            <v>403SP.SG3</v>
          </cell>
          <cell r="S866">
            <v>2027953.6908008936</v>
          </cell>
        </row>
        <row r="867">
          <cell r="R867" t="str">
            <v>403SP.NA1</v>
          </cell>
          <cell r="S867">
            <v>77987937.668377832</v>
          </cell>
        </row>
        <row r="868">
          <cell r="R868" t="str">
            <v>403SP.NA2</v>
          </cell>
          <cell r="S868">
            <v>0</v>
          </cell>
        </row>
        <row r="869">
          <cell r="R869" t="str">
            <v>403NP.NA</v>
          </cell>
          <cell r="S869">
            <v>0</v>
          </cell>
        </row>
        <row r="870">
          <cell r="R870" t="str">
            <v>403NP.SG</v>
          </cell>
          <cell r="S870">
            <v>0</v>
          </cell>
        </row>
        <row r="871">
          <cell r="R871" t="str">
            <v>403NP.NA1</v>
          </cell>
          <cell r="S871">
            <v>0</v>
          </cell>
        </row>
        <row r="872">
          <cell r="R872" t="str">
            <v>403NP.NA2</v>
          </cell>
          <cell r="S872">
            <v>0</v>
          </cell>
        </row>
        <row r="873">
          <cell r="R873" t="str">
            <v>403HP.NA</v>
          </cell>
          <cell r="S873">
            <v>0</v>
          </cell>
        </row>
        <row r="874">
          <cell r="R874" t="str">
            <v>403HP.SG</v>
          </cell>
          <cell r="S874">
            <v>741591.1801646786</v>
          </cell>
        </row>
        <row r="875">
          <cell r="R875" t="str">
            <v>403HP.SG1</v>
          </cell>
          <cell r="S875">
            <v>244104.4446315181</v>
          </cell>
        </row>
        <row r="876">
          <cell r="R876" t="str">
            <v>403HP.SG2</v>
          </cell>
          <cell r="S876">
            <v>6254928.3137927726</v>
          </cell>
        </row>
        <row r="877">
          <cell r="R877" t="str">
            <v>403HP.SG3</v>
          </cell>
          <cell r="S877">
            <v>2324038.1274727606</v>
          </cell>
        </row>
        <row r="878">
          <cell r="R878" t="str">
            <v>403HP.NA1</v>
          </cell>
          <cell r="S878">
            <v>9564662.0660617296</v>
          </cell>
        </row>
        <row r="879">
          <cell r="R879" t="str">
            <v>403HP.NA2</v>
          </cell>
          <cell r="S879">
            <v>0</v>
          </cell>
        </row>
        <row r="880">
          <cell r="R880" t="str">
            <v>403OP.NA</v>
          </cell>
          <cell r="S880">
            <v>0</v>
          </cell>
        </row>
        <row r="881">
          <cell r="R881" t="str">
            <v>403OP.SG</v>
          </cell>
          <cell r="S881">
            <v>6260.6353324093325</v>
          </cell>
        </row>
        <row r="882">
          <cell r="R882" t="str">
            <v>403OP.SG1</v>
          </cell>
          <cell r="S882">
            <v>10093888.430825729</v>
          </cell>
        </row>
        <row r="883">
          <cell r="R883" t="str">
            <v>403OP.SG2</v>
          </cell>
          <cell r="S883">
            <v>677274.43910922087</v>
          </cell>
        </row>
        <row r="884">
          <cell r="R884" t="str">
            <v>403OP.SG3</v>
          </cell>
          <cell r="S884">
            <v>16728024.609824825</v>
          </cell>
        </row>
        <row r="885">
          <cell r="R885" t="str">
            <v>403OP.NA1</v>
          </cell>
          <cell r="S885">
            <v>27505448.115092184</v>
          </cell>
        </row>
        <row r="886">
          <cell r="R886" t="str">
            <v>403OP.NA2</v>
          </cell>
          <cell r="S886">
            <v>0</v>
          </cell>
        </row>
        <row r="887">
          <cell r="R887" t="str">
            <v>403TP.NA</v>
          </cell>
          <cell r="S887">
            <v>0</v>
          </cell>
        </row>
        <row r="888">
          <cell r="R888" t="str">
            <v>403TP.SG</v>
          </cell>
          <cell r="S888">
            <v>2739774.4714090391</v>
          </cell>
        </row>
        <row r="889">
          <cell r="R889" t="str">
            <v>403TP.SG1</v>
          </cell>
          <cell r="S889">
            <v>3119961.9267223179</v>
          </cell>
        </row>
        <row r="890">
          <cell r="R890" t="str">
            <v>403TP.SG2</v>
          </cell>
          <cell r="S890">
            <v>17305758.55614033</v>
          </cell>
        </row>
        <row r="891">
          <cell r="R891" t="str">
            <v>403TP.NA1</v>
          </cell>
          <cell r="S891">
            <v>23165494.954271689</v>
          </cell>
        </row>
        <row r="892">
          <cell r="R892" t="str">
            <v>403TP.NA2</v>
          </cell>
          <cell r="S892">
            <v>0</v>
          </cell>
        </row>
        <row r="893">
          <cell r="R893" t="str">
            <v>403TP.NA3</v>
          </cell>
          <cell r="S893">
            <v>0</v>
          </cell>
        </row>
        <row r="894">
          <cell r="R894" t="str">
            <v>403TP.NA4</v>
          </cell>
          <cell r="S894">
            <v>0</v>
          </cell>
        </row>
        <row r="895">
          <cell r="R895" t="str">
            <v>403.NA</v>
          </cell>
          <cell r="S895">
            <v>0</v>
          </cell>
        </row>
        <row r="896">
          <cell r="R896" t="str">
            <v>360.S</v>
          </cell>
          <cell r="S896">
            <v>75143.87</v>
          </cell>
        </row>
        <row r="897">
          <cell r="R897" t="str">
            <v>361.S</v>
          </cell>
          <cell r="S897">
            <v>366549.84</v>
          </cell>
        </row>
        <row r="898">
          <cell r="R898" t="str">
            <v>362.S</v>
          </cell>
          <cell r="S898">
            <v>4688059.6100000003</v>
          </cell>
        </row>
        <row r="899">
          <cell r="R899" t="str">
            <v>363.S</v>
          </cell>
          <cell r="S899">
            <v>0</v>
          </cell>
        </row>
        <row r="900">
          <cell r="R900" t="str">
            <v>364.S</v>
          </cell>
          <cell r="S900">
            <v>7936076.1404463481</v>
          </cell>
        </row>
        <row r="901">
          <cell r="R901" t="str">
            <v>365.S</v>
          </cell>
          <cell r="S901">
            <v>7246388.6699999999</v>
          </cell>
        </row>
        <row r="902">
          <cell r="R902" t="str">
            <v>366.S</v>
          </cell>
          <cell r="S902">
            <v>2263675.88</v>
          </cell>
        </row>
        <row r="903">
          <cell r="R903" t="str">
            <v>367.S</v>
          </cell>
          <cell r="S903">
            <v>3978689.66</v>
          </cell>
        </row>
        <row r="904">
          <cell r="R904" t="str">
            <v>368.S</v>
          </cell>
          <cell r="S904">
            <v>11658420.43</v>
          </cell>
        </row>
        <row r="905">
          <cell r="R905" t="str">
            <v>369.S</v>
          </cell>
          <cell r="S905">
            <v>4846965.59</v>
          </cell>
        </row>
        <row r="906">
          <cell r="R906" t="str">
            <v>370.S</v>
          </cell>
          <cell r="S906">
            <v>2171255.69</v>
          </cell>
        </row>
        <row r="907">
          <cell r="R907" t="str">
            <v>371.S</v>
          </cell>
          <cell r="S907">
            <v>122049.78</v>
          </cell>
        </row>
        <row r="908">
          <cell r="R908" t="str">
            <v>372.S</v>
          </cell>
          <cell r="S908">
            <v>0</v>
          </cell>
        </row>
        <row r="909">
          <cell r="R909" t="str">
            <v>373.S</v>
          </cell>
          <cell r="S909">
            <v>689206.79</v>
          </cell>
        </row>
        <row r="910">
          <cell r="R910" t="str">
            <v>373.NA</v>
          </cell>
          <cell r="S910">
            <v>46042481.950446345</v>
          </cell>
        </row>
        <row r="911">
          <cell r="R911" t="str">
            <v>373.NA1</v>
          </cell>
          <cell r="S911">
            <v>0</v>
          </cell>
        </row>
        <row r="912">
          <cell r="R912" t="str">
            <v>403GP.NA</v>
          </cell>
          <cell r="S912">
            <v>0</v>
          </cell>
        </row>
        <row r="913">
          <cell r="R913" t="str">
            <v>403GP.S</v>
          </cell>
          <cell r="S913">
            <v>4439898.8564014332</v>
          </cell>
        </row>
        <row r="914">
          <cell r="R914" t="str">
            <v>403GP.SG</v>
          </cell>
          <cell r="S914">
            <v>16080.95491897719</v>
          </cell>
        </row>
        <row r="915">
          <cell r="R915" t="str">
            <v>403GP.SG1</v>
          </cell>
          <cell r="S915">
            <v>28407.973017945438</v>
          </cell>
        </row>
        <row r="916">
          <cell r="R916" t="str">
            <v>403GP.SE</v>
          </cell>
          <cell r="S916">
            <v>6351.2082693638613</v>
          </cell>
        </row>
        <row r="917">
          <cell r="R917" t="str">
            <v>403GP.CN</v>
          </cell>
          <cell r="S917">
            <v>432215.54705205665</v>
          </cell>
        </row>
        <row r="918">
          <cell r="R918" t="str">
            <v>403GP.SG2</v>
          </cell>
          <cell r="S918">
            <v>2016321.7074482148</v>
          </cell>
        </row>
        <row r="919">
          <cell r="R919" t="str">
            <v>403GP.SO</v>
          </cell>
          <cell r="S919">
            <v>4000479.3887377856</v>
          </cell>
        </row>
        <row r="920">
          <cell r="R920" t="str">
            <v>403GP.SG3</v>
          </cell>
          <cell r="S920">
            <v>1872.7701253225371</v>
          </cell>
        </row>
        <row r="921">
          <cell r="R921" t="str">
            <v>403GP.SG4</v>
          </cell>
          <cell r="S921">
            <v>33540.955636732491</v>
          </cell>
        </row>
        <row r="922">
          <cell r="R922" t="str">
            <v>403GP.NA1</v>
          </cell>
          <cell r="S922">
            <v>10975169.361607831</v>
          </cell>
        </row>
        <row r="923">
          <cell r="R923" t="str">
            <v>403GP.NA2</v>
          </cell>
          <cell r="S923">
            <v>0</v>
          </cell>
        </row>
        <row r="924">
          <cell r="R924" t="str">
            <v>403GV0.NA</v>
          </cell>
          <cell r="S924">
            <v>0</v>
          </cell>
        </row>
        <row r="925">
          <cell r="R925" t="str">
            <v>403GV0.SG</v>
          </cell>
          <cell r="S925">
            <v>0</v>
          </cell>
        </row>
        <row r="926">
          <cell r="R926" t="str">
            <v>403GV0.NA1</v>
          </cell>
          <cell r="S926">
            <v>0</v>
          </cell>
        </row>
        <row r="927">
          <cell r="R927" t="str">
            <v>403GV0.NA2</v>
          </cell>
          <cell r="S927">
            <v>0</v>
          </cell>
        </row>
        <row r="928">
          <cell r="R928" t="str">
            <v>403MP.NA</v>
          </cell>
          <cell r="S928">
            <v>0</v>
          </cell>
        </row>
        <row r="929">
          <cell r="R929" t="str">
            <v>403MP.SE</v>
          </cell>
          <cell r="S929">
            <v>0</v>
          </cell>
        </row>
        <row r="930">
          <cell r="R930" t="str">
            <v>403MP.NA1</v>
          </cell>
          <cell r="S930">
            <v>0</v>
          </cell>
        </row>
        <row r="931">
          <cell r="R931" t="str">
            <v>403MP.NA2</v>
          </cell>
          <cell r="S931">
            <v>0</v>
          </cell>
        </row>
        <row r="932">
          <cell r="R932" t="str">
            <v>403EP.NA</v>
          </cell>
          <cell r="S932">
            <v>0</v>
          </cell>
        </row>
        <row r="933">
          <cell r="R933" t="str">
            <v>403EP.SG</v>
          </cell>
          <cell r="S933">
            <v>0</v>
          </cell>
        </row>
        <row r="934">
          <cell r="R934" t="str">
            <v>403EP.SG1</v>
          </cell>
          <cell r="S934">
            <v>0</v>
          </cell>
        </row>
        <row r="935">
          <cell r="R935" t="str">
            <v>403EP.NA1</v>
          </cell>
          <cell r="S935">
            <v>0</v>
          </cell>
        </row>
        <row r="936">
          <cell r="R936" t="str">
            <v>4031.NA</v>
          </cell>
          <cell r="S936">
            <v>0</v>
          </cell>
        </row>
        <row r="937">
          <cell r="R937" t="str">
            <v>4031.S</v>
          </cell>
          <cell r="S937">
            <v>0</v>
          </cell>
        </row>
        <row r="938">
          <cell r="R938" t="str">
            <v>4031.NA1</v>
          </cell>
          <cell r="S938">
            <v>0</v>
          </cell>
        </row>
        <row r="939">
          <cell r="R939" t="str">
            <v>4031.NA2</v>
          </cell>
          <cell r="S939">
            <v>0</v>
          </cell>
        </row>
        <row r="940">
          <cell r="R940" t="str">
            <v>4031.NA3</v>
          </cell>
          <cell r="S940">
            <v>0</v>
          </cell>
        </row>
        <row r="941">
          <cell r="R941" t="str">
            <v>Total Depreciation Expense.NA</v>
          </cell>
          <cell r="S941">
            <v>195241194.1158576</v>
          </cell>
        </row>
        <row r="942">
          <cell r="R942" t="str">
            <v>Total Depreciation Expense.NA1</v>
          </cell>
          <cell r="S942">
            <v>0</v>
          </cell>
        </row>
        <row r="943">
          <cell r="R943" t="str">
            <v>Summary.NA</v>
          </cell>
          <cell r="S943">
            <v>50482380.806847781</v>
          </cell>
        </row>
        <row r="944">
          <cell r="R944" t="str">
            <v>Summary.NA1</v>
          </cell>
          <cell r="S944">
            <v>0</v>
          </cell>
        </row>
        <row r="945">
          <cell r="R945" t="str">
            <v>Summary.NA2</v>
          </cell>
          <cell r="S945">
            <v>0</v>
          </cell>
        </row>
        <row r="946">
          <cell r="R946" t="str">
            <v>Summary.NA3</v>
          </cell>
          <cell r="S946">
            <v>140319767.16495061</v>
          </cell>
        </row>
        <row r="947">
          <cell r="R947" t="str">
            <v>Summary.NA4</v>
          </cell>
          <cell r="S947">
            <v>4000479.3887377856</v>
          </cell>
        </row>
        <row r="948">
          <cell r="R948" t="str">
            <v>Summary.NA5</v>
          </cell>
          <cell r="S948">
            <v>432215.54705205665</v>
          </cell>
        </row>
        <row r="949">
          <cell r="R949" t="str">
            <v>Summary.NA6</v>
          </cell>
          <cell r="S949">
            <v>6351.2082693638613</v>
          </cell>
        </row>
        <row r="950">
          <cell r="R950" t="str">
            <v>Summary.NA7</v>
          </cell>
          <cell r="S950">
            <v>0</v>
          </cell>
        </row>
        <row r="951">
          <cell r="R951" t="str">
            <v>Summary.NA8</v>
          </cell>
          <cell r="S951">
            <v>0</v>
          </cell>
        </row>
        <row r="952">
          <cell r="R952" t="str">
            <v>Total Depreciation Expense By Factor.NA</v>
          </cell>
          <cell r="S952">
            <v>195241194.1158576</v>
          </cell>
        </row>
        <row r="953">
          <cell r="R953" t="str">
            <v>Total Depreciation Expense By Factor.NA1</v>
          </cell>
          <cell r="S953">
            <v>0</v>
          </cell>
        </row>
        <row r="954">
          <cell r="R954" t="str">
            <v>404GP.NA</v>
          </cell>
          <cell r="S954">
            <v>0</v>
          </cell>
        </row>
        <row r="955">
          <cell r="R955" t="str">
            <v>404GP.S</v>
          </cell>
          <cell r="S955">
            <v>304635.44</v>
          </cell>
        </row>
        <row r="956">
          <cell r="R956" t="str">
            <v>404GP.SG</v>
          </cell>
          <cell r="S956">
            <v>0</v>
          </cell>
        </row>
        <row r="957">
          <cell r="R957" t="str">
            <v>404GP.SO</v>
          </cell>
          <cell r="S957">
            <v>198827.45474273985</v>
          </cell>
        </row>
        <row r="958">
          <cell r="R958" t="str">
            <v>404GP.SG1</v>
          </cell>
          <cell r="S958">
            <v>0</v>
          </cell>
        </row>
        <row r="959">
          <cell r="R959" t="str">
            <v>404GP.CN</v>
          </cell>
          <cell r="S959">
            <v>21917.831433002862</v>
          </cell>
        </row>
        <row r="960">
          <cell r="R960" t="str">
            <v>404GP.SG2</v>
          </cell>
          <cell r="S960">
            <v>0</v>
          </cell>
        </row>
        <row r="961">
          <cell r="R961" t="str">
            <v>404GP.NA1</v>
          </cell>
          <cell r="S961">
            <v>525380.72617574269</v>
          </cell>
        </row>
        <row r="962">
          <cell r="R962" t="str">
            <v>404GP.NA2</v>
          </cell>
          <cell r="S962">
            <v>0</v>
          </cell>
        </row>
        <row r="963">
          <cell r="R963" t="str">
            <v>404SP.NA</v>
          </cell>
          <cell r="S963">
            <v>0</v>
          </cell>
        </row>
        <row r="964">
          <cell r="R964" t="str">
            <v>404SP.SG</v>
          </cell>
          <cell r="S964">
            <v>0</v>
          </cell>
        </row>
        <row r="965">
          <cell r="R965" t="str">
            <v>404SP.SG1</v>
          </cell>
          <cell r="S965">
            <v>0</v>
          </cell>
        </row>
        <row r="966">
          <cell r="R966" t="str">
            <v>404SP.NA1</v>
          </cell>
          <cell r="S966">
            <v>0</v>
          </cell>
        </row>
        <row r="967">
          <cell r="R967" t="str">
            <v>404SP.NA2</v>
          </cell>
          <cell r="S967">
            <v>0</v>
          </cell>
        </row>
        <row r="968">
          <cell r="R968" t="str">
            <v>404IP.NA</v>
          </cell>
          <cell r="S968">
            <v>0</v>
          </cell>
        </row>
        <row r="969">
          <cell r="R969" t="str">
            <v>404IP.S</v>
          </cell>
          <cell r="S969">
            <v>17526.79</v>
          </cell>
        </row>
        <row r="970">
          <cell r="R970" t="str">
            <v>404IP.SE</v>
          </cell>
          <cell r="S970">
            <v>12354.084472771054</v>
          </cell>
        </row>
        <row r="971">
          <cell r="R971" t="str">
            <v>404IP.SG</v>
          </cell>
          <cell r="S971">
            <v>2679979.8064500224</v>
          </cell>
        </row>
        <row r="972">
          <cell r="R972" t="str">
            <v>404IP.SO</v>
          </cell>
          <cell r="S972">
            <v>4468185.2218182161</v>
          </cell>
        </row>
        <row r="973">
          <cell r="R973" t="str">
            <v>404IP.CN</v>
          </cell>
          <cell r="S973">
            <v>1155655.8019122509</v>
          </cell>
        </row>
        <row r="974">
          <cell r="R974" t="str">
            <v>404IP.SG1</v>
          </cell>
          <cell r="S974">
            <v>2740873.2073659282</v>
          </cell>
        </row>
        <row r="975">
          <cell r="R975" t="str">
            <v>404IP.SG2</v>
          </cell>
          <cell r="S975">
            <v>77557.037271474328</v>
          </cell>
        </row>
        <row r="976">
          <cell r="R976" t="str">
            <v>404IP.SG3</v>
          </cell>
          <cell r="S976">
            <v>17204.038911033836</v>
          </cell>
        </row>
        <row r="977">
          <cell r="R977" t="str">
            <v>404IP.SG4</v>
          </cell>
          <cell r="S977">
            <v>0</v>
          </cell>
        </row>
        <row r="978">
          <cell r="R978" t="str">
            <v>404IP.SG5</v>
          </cell>
          <cell r="S978">
            <v>62395.234540129961</v>
          </cell>
        </row>
        <row r="979">
          <cell r="R979" t="str">
            <v>404IP.SG6</v>
          </cell>
          <cell r="S979">
            <v>4154.1850529209405</v>
          </cell>
        </row>
        <row r="980">
          <cell r="R980" t="str">
            <v>404IP.NA1</v>
          </cell>
          <cell r="S980">
            <v>11235885.407794746</v>
          </cell>
        </row>
        <row r="981">
          <cell r="R981" t="str">
            <v>404IP.NA2</v>
          </cell>
          <cell r="S981">
            <v>0</v>
          </cell>
        </row>
        <row r="982">
          <cell r="R982" t="str">
            <v>404MP.NA</v>
          </cell>
          <cell r="S982">
            <v>0</v>
          </cell>
        </row>
        <row r="983">
          <cell r="R983" t="str">
            <v>404MP.SE</v>
          </cell>
          <cell r="S983">
            <v>0</v>
          </cell>
        </row>
        <row r="984">
          <cell r="R984" t="str">
            <v>404MP.NA1</v>
          </cell>
          <cell r="S984">
            <v>0</v>
          </cell>
        </row>
        <row r="985">
          <cell r="R985" t="str">
            <v>404MP.NA2</v>
          </cell>
          <cell r="S985">
            <v>0</v>
          </cell>
        </row>
        <row r="986">
          <cell r="R986" t="str">
            <v>404OP.NA</v>
          </cell>
          <cell r="S986">
            <v>0</v>
          </cell>
        </row>
        <row r="987">
          <cell r="R987" t="str">
            <v>404OP.SG</v>
          </cell>
          <cell r="S987">
            <v>0</v>
          </cell>
        </row>
        <row r="988">
          <cell r="R988" t="str">
            <v>404OP.NA1</v>
          </cell>
          <cell r="S988">
            <v>0</v>
          </cell>
        </row>
        <row r="989">
          <cell r="R989" t="str">
            <v>404OP.NA2</v>
          </cell>
          <cell r="S989">
            <v>0</v>
          </cell>
        </row>
        <row r="990">
          <cell r="R990" t="str">
            <v>404OP.NA3</v>
          </cell>
          <cell r="S990">
            <v>0</v>
          </cell>
        </row>
        <row r="991">
          <cell r="R991" t="str">
            <v>404HP.NA</v>
          </cell>
          <cell r="S991">
            <v>0</v>
          </cell>
        </row>
        <row r="992">
          <cell r="R992" t="str">
            <v>404HP.SG</v>
          </cell>
          <cell r="S992">
            <v>69025.329004464598</v>
          </cell>
        </row>
        <row r="993">
          <cell r="R993" t="str">
            <v>404HP.SG1</v>
          </cell>
          <cell r="S993">
            <v>0</v>
          </cell>
        </row>
        <row r="994">
          <cell r="R994" t="str">
            <v>404HP.SG2</v>
          </cell>
          <cell r="S994">
            <v>0</v>
          </cell>
        </row>
        <row r="995">
          <cell r="R995" t="str">
            <v>404HP.NA1</v>
          </cell>
          <cell r="S995">
            <v>69025.329004464598</v>
          </cell>
        </row>
        <row r="996">
          <cell r="R996" t="str">
            <v>404HP.NA2</v>
          </cell>
          <cell r="S996">
            <v>0</v>
          </cell>
        </row>
        <row r="997">
          <cell r="R997" t="str">
            <v>Total Amortization of Limited Term Plant.NA</v>
          </cell>
          <cell r="S997">
            <v>11830291.462974953</v>
          </cell>
        </row>
        <row r="998">
          <cell r="R998" t="str">
            <v>Total Amortization of Limited Term Plant.NA1</v>
          </cell>
          <cell r="S998">
            <v>0</v>
          </cell>
        </row>
        <row r="999">
          <cell r="R999" t="str">
            <v>Total Amortization of Limited Term Plant.NA2</v>
          </cell>
          <cell r="S999">
            <v>0</v>
          </cell>
        </row>
        <row r="1000">
          <cell r="R1000" t="str">
            <v>405.NA</v>
          </cell>
          <cell r="S1000">
            <v>0</v>
          </cell>
        </row>
        <row r="1001">
          <cell r="R1001" t="str">
            <v>405.S</v>
          </cell>
          <cell r="S1001">
            <v>0</v>
          </cell>
        </row>
        <row r="1002">
          <cell r="R1002" t="str">
            <v>405.NA1</v>
          </cell>
          <cell r="S1002">
            <v>0</v>
          </cell>
        </row>
        <row r="1003">
          <cell r="R1003" t="str">
            <v>405.NA2</v>
          </cell>
          <cell r="S1003">
            <v>0</v>
          </cell>
        </row>
        <row r="1004">
          <cell r="R1004" t="str">
            <v>405.NA3</v>
          </cell>
          <cell r="S1004">
            <v>0</v>
          </cell>
        </row>
        <row r="1005">
          <cell r="R1005" t="str">
            <v>406.NA</v>
          </cell>
          <cell r="S1005">
            <v>0</v>
          </cell>
        </row>
        <row r="1006">
          <cell r="R1006" t="str">
            <v>406.S</v>
          </cell>
          <cell r="S1006">
            <v>0</v>
          </cell>
        </row>
        <row r="1007">
          <cell r="R1007" t="str">
            <v>406.SG</v>
          </cell>
          <cell r="S1007">
            <v>0</v>
          </cell>
        </row>
        <row r="1008">
          <cell r="R1008" t="str">
            <v>406.SG1</v>
          </cell>
          <cell r="S1008">
            <v>0</v>
          </cell>
        </row>
        <row r="1009">
          <cell r="R1009" t="str">
            <v>406.SG2</v>
          </cell>
          <cell r="S1009">
            <v>1218232.3058215398</v>
          </cell>
        </row>
        <row r="1010">
          <cell r="R1010" t="str">
            <v>406.SO</v>
          </cell>
          <cell r="S1010">
            <v>0</v>
          </cell>
        </row>
        <row r="1011">
          <cell r="R1011" t="str">
            <v>406.NA1</v>
          </cell>
          <cell r="S1011">
            <v>1218232.3058215398</v>
          </cell>
        </row>
        <row r="1012">
          <cell r="R1012" t="str">
            <v>407.NA</v>
          </cell>
          <cell r="S1012">
            <v>0</v>
          </cell>
        </row>
        <row r="1013">
          <cell r="R1013" t="str">
            <v>407.S</v>
          </cell>
          <cell r="S1013">
            <v>-50</v>
          </cell>
        </row>
        <row r="1014">
          <cell r="R1014" t="str">
            <v>407.SO</v>
          </cell>
          <cell r="S1014">
            <v>0</v>
          </cell>
        </row>
        <row r="1015">
          <cell r="R1015" t="str">
            <v>407.SG-P</v>
          </cell>
          <cell r="S1015">
            <v>0</v>
          </cell>
        </row>
        <row r="1016">
          <cell r="R1016" t="str">
            <v>407.SE</v>
          </cell>
          <cell r="S1016">
            <v>0</v>
          </cell>
        </row>
        <row r="1017">
          <cell r="R1017" t="str">
            <v>407.SG</v>
          </cell>
          <cell r="S1017">
            <v>0</v>
          </cell>
        </row>
        <row r="1018">
          <cell r="R1018" t="str">
            <v>407.TROJP</v>
          </cell>
          <cell r="S1018">
            <v>0</v>
          </cell>
        </row>
        <row r="1019">
          <cell r="R1019" t="str">
            <v>407.NA1</v>
          </cell>
          <cell r="S1019">
            <v>-50</v>
          </cell>
        </row>
        <row r="1020">
          <cell r="R1020" t="str">
            <v>407.NA2</v>
          </cell>
          <cell r="S1020">
            <v>0</v>
          </cell>
        </row>
        <row r="1021">
          <cell r="R1021" t="str">
            <v>Total Amortization Expense.NA</v>
          </cell>
          <cell r="S1021">
            <v>13048473.768796492</v>
          </cell>
        </row>
        <row r="1022">
          <cell r="R1022" t="str">
            <v>Total Amortization Expense.NA1</v>
          </cell>
          <cell r="S1022">
            <v>0</v>
          </cell>
        </row>
        <row r="1023">
          <cell r="R1023" t="str">
            <v>Total Amortization Expense.NA2</v>
          </cell>
          <cell r="S1023">
            <v>0</v>
          </cell>
        </row>
        <row r="1024">
          <cell r="R1024" t="str">
            <v>Total Amortization Expense.NA3</v>
          </cell>
          <cell r="S1024">
            <v>0</v>
          </cell>
        </row>
        <row r="1025">
          <cell r="R1025" t="str">
            <v>Summary of Amortization Expense by Factor.NA</v>
          </cell>
          <cell r="S1025">
            <v>0</v>
          </cell>
        </row>
        <row r="1026">
          <cell r="R1026" t="str">
            <v>Summary of Amortization Expense by Factor.NA1</v>
          </cell>
          <cell r="S1026">
            <v>322112.23</v>
          </cell>
        </row>
        <row r="1027">
          <cell r="R1027" t="str">
            <v>Summary of Amortization Expense by Factor.NA2</v>
          </cell>
          <cell r="S1027">
            <v>12354.084472771054</v>
          </cell>
        </row>
        <row r="1028">
          <cell r="R1028" t="str">
            <v>Summary of Amortization Expense by Factor.NA3</v>
          </cell>
          <cell r="S1028">
            <v>0</v>
          </cell>
        </row>
        <row r="1029">
          <cell r="R1029" t="str">
            <v>Summary of Amortization Expense by Factor.NA4</v>
          </cell>
          <cell r="S1029">
            <v>0</v>
          </cell>
        </row>
        <row r="1030">
          <cell r="R1030" t="str">
            <v>Summary of Amortization Expense by Factor.NA5</v>
          </cell>
          <cell r="S1030">
            <v>0</v>
          </cell>
        </row>
        <row r="1031">
          <cell r="R1031" t="str">
            <v>Summary of Amortization Expense by Factor.NA6</v>
          </cell>
          <cell r="S1031">
            <v>4667012.6765609561</v>
          </cell>
        </row>
        <row r="1032">
          <cell r="R1032" t="str">
            <v>Summary of Amortization Expense by Factor.NA7</v>
          </cell>
          <cell r="S1032">
            <v>0</v>
          </cell>
        </row>
        <row r="1033">
          <cell r="R1033" t="str">
            <v>Summary of Amortization Expense by Factor.NA8</v>
          </cell>
          <cell r="S1033">
            <v>0</v>
          </cell>
        </row>
        <row r="1034">
          <cell r="R1034" t="str">
            <v>Summary of Amortization Expense by Factor.NA9</v>
          </cell>
          <cell r="S1034">
            <v>0</v>
          </cell>
        </row>
        <row r="1035">
          <cell r="R1035" t="str">
            <v>Summary of Amortization Expense by Factor.NA10</v>
          </cell>
          <cell r="S1035">
            <v>1177573.6333452538</v>
          </cell>
        </row>
        <row r="1036">
          <cell r="R1036" t="str">
            <v>Summary of Amortization Expense by Factor.NA11</v>
          </cell>
          <cell r="S1036">
            <v>6869421.1444175141</v>
          </cell>
        </row>
        <row r="1037">
          <cell r="R1037" t="str">
            <v>Total Amortization Expense by Factor.NA</v>
          </cell>
          <cell r="S1037">
            <v>13048473.768796496</v>
          </cell>
        </row>
        <row r="1038">
          <cell r="R1038" t="str">
            <v>408.NA</v>
          </cell>
          <cell r="S1038">
            <v>0</v>
          </cell>
        </row>
        <row r="1039">
          <cell r="R1039" t="str">
            <v>408.S</v>
          </cell>
          <cell r="S1039">
            <v>27735617.31344717</v>
          </cell>
        </row>
        <row r="1040">
          <cell r="R1040" t="str">
            <v>408.GPS</v>
          </cell>
          <cell r="S1040">
            <v>35358526.452118881</v>
          </cell>
        </row>
        <row r="1041">
          <cell r="R1041" t="str">
            <v>408.SO</v>
          </cell>
          <cell r="S1041">
            <v>2873994.8499055197</v>
          </cell>
        </row>
        <row r="1042">
          <cell r="R1042" t="str">
            <v>408.SE</v>
          </cell>
          <cell r="S1042">
            <v>191312.94706218393</v>
          </cell>
        </row>
        <row r="1043">
          <cell r="R1043" t="str">
            <v>408.SG</v>
          </cell>
          <cell r="S1043">
            <v>434843.76187713566</v>
          </cell>
        </row>
        <row r="1044">
          <cell r="R1044" t="str">
            <v>408.OPRV-ID</v>
          </cell>
          <cell r="S1044">
            <v>0</v>
          </cell>
        </row>
        <row r="1045">
          <cell r="R1045" t="str">
            <v>408.EXCTAX</v>
          </cell>
          <cell r="S1045">
            <v>0</v>
          </cell>
        </row>
        <row r="1046">
          <cell r="R1046" t="str">
            <v>408.SG1</v>
          </cell>
          <cell r="S1046">
            <v>0</v>
          </cell>
        </row>
        <row r="1047">
          <cell r="R1047" t="str">
            <v>408.NA1</v>
          </cell>
          <cell r="S1047">
            <v>0</v>
          </cell>
        </row>
        <row r="1048">
          <cell r="R1048" t="str">
            <v>408.NA2</v>
          </cell>
          <cell r="S1048">
            <v>0</v>
          </cell>
        </row>
        <row r="1049">
          <cell r="R1049" t="str">
            <v>408.NA3</v>
          </cell>
          <cell r="S1049">
            <v>0</v>
          </cell>
        </row>
        <row r="1050">
          <cell r="R1050" t="str">
            <v>Total Taxes Other Than Income.NA</v>
          </cell>
          <cell r="S1050">
            <v>66594295.324410893</v>
          </cell>
        </row>
        <row r="1051">
          <cell r="R1051" t="str">
            <v>Total Taxes Other Than Income.NA1</v>
          </cell>
          <cell r="S1051">
            <v>0</v>
          </cell>
        </row>
        <row r="1052">
          <cell r="R1052" t="str">
            <v>Total Taxes Other Than Income.NA2</v>
          </cell>
          <cell r="S1052">
            <v>0</v>
          </cell>
        </row>
        <row r="1053">
          <cell r="R1053" t="str">
            <v>41140.NA</v>
          </cell>
          <cell r="S1053">
            <v>0</v>
          </cell>
        </row>
        <row r="1054">
          <cell r="R1054" t="str">
            <v>41140.DGU</v>
          </cell>
          <cell r="S1054">
            <v>0</v>
          </cell>
        </row>
        <row r="1055">
          <cell r="R1055" t="str">
            <v>41140.NA1</v>
          </cell>
          <cell r="S1055">
            <v>0</v>
          </cell>
        </row>
        <row r="1056">
          <cell r="R1056" t="str">
            <v>41140.NA2</v>
          </cell>
          <cell r="S1056">
            <v>0</v>
          </cell>
        </row>
        <row r="1057">
          <cell r="R1057" t="str">
            <v>41140.NA3</v>
          </cell>
          <cell r="S1057">
            <v>0</v>
          </cell>
        </row>
        <row r="1058">
          <cell r="R1058" t="str">
            <v>41141.NA</v>
          </cell>
          <cell r="S1058">
            <v>0</v>
          </cell>
        </row>
        <row r="1059">
          <cell r="R1059" t="str">
            <v>41141.DGU</v>
          </cell>
          <cell r="S1059">
            <v>0</v>
          </cell>
        </row>
        <row r="1060">
          <cell r="R1060" t="str">
            <v>41141.NA1</v>
          </cell>
          <cell r="S1060">
            <v>0</v>
          </cell>
        </row>
        <row r="1061">
          <cell r="R1061" t="str">
            <v>41141.NA2</v>
          </cell>
          <cell r="S1061">
            <v>0</v>
          </cell>
        </row>
        <row r="1062">
          <cell r="R1062" t="str">
            <v>41141.NA3</v>
          </cell>
          <cell r="S1062">
            <v>0</v>
          </cell>
        </row>
        <row r="1063">
          <cell r="R1063" t="str">
            <v>Total Deferred ITC.NA</v>
          </cell>
          <cell r="S1063">
            <v>0</v>
          </cell>
        </row>
        <row r="1064">
          <cell r="R1064" t="str">
            <v>Total Deferred ITC.NA1</v>
          </cell>
          <cell r="S1064">
            <v>0</v>
          </cell>
        </row>
        <row r="1065">
          <cell r="R1065" t="str">
            <v>Total Deferred ITC.NA2</v>
          </cell>
          <cell r="S1065">
            <v>0</v>
          </cell>
        </row>
        <row r="1066">
          <cell r="R1066" t="str">
            <v>427.NA</v>
          </cell>
          <cell r="S1066">
            <v>0</v>
          </cell>
        </row>
        <row r="1067">
          <cell r="R1067" t="str">
            <v>427.S</v>
          </cell>
          <cell r="S1067">
            <v>-3644057.2719311416</v>
          </cell>
        </row>
        <row r="1068">
          <cell r="R1068" t="str">
            <v>427.SNP</v>
          </cell>
          <cell r="S1068">
            <v>91613079.428116232</v>
          </cell>
        </row>
        <row r="1069">
          <cell r="R1069" t="str">
            <v>427.NA1</v>
          </cell>
          <cell r="S1069">
            <v>87969022.156185091</v>
          </cell>
        </row>
        <row r="1070">
          <cell r="R1070" t="str">
            <v>427.NA2</v>
          </cell>
          <cell r="S1070">
            <v>0</v>
          </cell>
        </row>
        <row r="1071">
          <cell r="R1071" t="str">
            <v>428.NA</v>
          </cell>
          <cell r="S1071">
            <v>0</v>
          </cell>
        </row>
        <row r="1072">
          <cell r="R1072" t="str">
            <v>428.SNP</v>
          </cell>
          <cell r="S1072">
            <v>1366764.7120549418</v>
          </cell>
        </row>
        <row r="1073">
          <cell r="R1073" t="str">
            <v>428.NA1</v>
          </cell>
          <cell r="S1073">
            <v>1366764.7120549418</v>
          </cell>
        </row>
        <row r="1074">
          <cell r="R1074" t="str">
            <v>428.NA2</v>
          </cell>
          <cell r="S1074">
            <v>0</v>
          </cell>
        </row>
        <row r="1075">
          <cell r="R1075" t="str">
            <v>429.NA</v>
          </cell>
          <cell r="S1075">
            <v>0</v>
          </cell>
        </row>
        <row r="1076">
          <cell r="R1076" t="str">
            <v>429.SNP</v>
          </cell>
          <cell r="S1076">
            <v>-2837.84113830248</v>
          </cell>
        </row>
        <row r="1077">
          <cell r="R1077" t="str">
            <v>429.NA1</v>
          </cell>
          <cell r="S1077">
            <v>-2837.84113830248</v>
          </cell>
        </row>
        <row r="1078">
          <cell r="R1078" t="str">
            <v>429.NA2</v>
          </cell>
          <cell r="S1078">
            <v>0</v>
          </cell>
        </row>
        <row r="1079">
          <cell r="R1079" t="str">
            <v>431.NA</v>
          </cell>
          <cell r="S1079">
            <v>0</v>
          </cell>
        </row>
        <row r="1080">
          <cell r="R1080" t="str">
            <v>431.OTH</v>
          </cell>
          <cell r="S1080">
            <v>0</v>
          </cell>
        </row>
        <row r="1081">
          <cell r="R1081" t="str">
            <v>431.SO</v>
          </cell>
          <cell r="S1081">
            <v>0</v>
          </cell>
        </row>
        <row r="1082">
          <cell r="R1082" t="str">
            <v>431.SNP</v>
          </cell>
          <cell r="S1082">
            <v>3447566.7560740276</v>
          </cell>
        </row>
        <row r="1083">
          <cell r="R1083" t="str">
            <v>431.NA1</v>
          </cell>
          <cell r="S1083">
            <v>3447566.7560740276</v>
          </cell>
        </row>
        <row r="1084">
          <cell r="R1084" t="str">
            <v>431.NA2</v>
          </cell>
          <cell r="S1084">
            <v>0</v>
          </cell>
        </row>
        <row r="1085">
          <cell r="R1085" t="str">
            <v>432.NA</v>
          </cell>
          <cell r="S1085">
            <v>0</v>
          </cell>
        </row>
        <row r="1086">
          <cell r="R1086" t="str">
            <v>432.SNP</v>
          </cell>
          <cell r="S1086">
            <v>-7530589.146953091</v>
          </cell>
        </row>
        <row r="1087">
          <cell r="R1087" t="str">
            <v>432.NA1</v>
          </cell>
          <cell r="S1087">
            <v>-7530589.146953091</v>
          </cell>
        </row>
        <row r="1088">
          <cell r="R1088" t="str">
            <v>432.NA2</v>
          </cell>
          <cell r="S1088">
            <v>0</v>
          </cell>
        </row>
        <row r="1089">
          <cell r="R1089" t="str">
            <v>432.NA3</v>
          </cell>
          <cell r="S1089">
            <v>85249926.636222661</v>
          </cell>
        </row>
        <row r="1090">
          <cell r="R1090" t="str">
            <v>432.NA4</v>
          </cell>
          <cell r="S1090">
            <v>0</v>
          </cell>
        </row>
        <row r="1091">
          <cell r="R1091" t="str">
            <v>432.NA5</v>
          </cell>
          <cell r="S1091">
            <v>0</v>
          </cell>
        </row>
        <row r="1092">
          <cell r="R1092" t="str">
            <v>432.NUTIL</v>
          </cell>
          <cell r="S1092">
            <v>0</v>
          </cell>
        </row>
        <row r="1093">
          <cell r="R1093" t="str">
            <v>432.NUTIL1</v>
          </cell>
          <cell r="S1093">
            <v>0</v>
          </cell>
        </row>
        <row r="1094">
          <cell r="R1094" t="str">
            <v>432.NUTIL2</v>
          </cell>
          <cell r="S1094">
            <v>0</v>
          </cell>
        </row>
        <row r="1095">
          <cell r="R1095" t="str">
            <v>432.NUTIL3</v>
          </cell>
          <cell r="S1095">
            <v>0</v>
          </cell>
        </row>
        <row r="1096">
          <cell r="R1096" t="str">
            <v>432.NA6</v>
          </cell>
          <cell r="S1096">
            <v>0</v>
          </cell>
        </row>
        <row r="1097">
          <cell r="R1097" t="str">
            <v>432.NA7</v>
          </cell>
          <cell r="S1097">
            <v>0</v>
          </cell>
        </row>
        <row r="1098">
          <cell r="R1098" t="str">
            <v>432.NA8</v>
          </cell>
          <cell r="S1098">
            <v>0</v>
          </cell>
        </row>
        <row r="1099">
          <cell r="R1099" t="str">
            <v>432.NA9</v>
          </cell>
          <cell r="S1099">
            <v>85249926.636222661</v>
          </cell>
        </row>
        <row r="1100">
          <cell r="R1100" t="str">
            <v>432.NA10</v>
          </cell>
          <cell r="S1100">
            <v>0</v>
          </cell>
        </row>
        <row r="1101">
          <cell r="R1101" t="str">
            <v>432.NA11</v>
          </cell>
          <cell r="S1101">
            <v>0</v>
          </cell>
        </row>
        <row r="1102">
          <cell r="R1102" t="str">
            <v>419.NA</v>
          </cell>
          <cell r="S1102">
            <v>0</v>
          </cell>
        </row>
        <row r="1103">
          <cell r="R1103" t="str">
            <v>419.S</v>
          </cell>
          <cell r="S1103">
            <v>0</v>
          </cell>
        </row>
        <row r="1104">
          <cell r="R1104" t="str">
            <v>419.SNP</v>
          </cell>
          <cell r="S1104">
            <v>-14733441.441514252</v>
          </cell>
        </row>
        <row r="1105">
          <cell r="R1105" t="str">
            <v>419.NA1</v>
          </cell>
          <cell r="S1105">
            <v>-14733441.441514252</v>
          </cell>
        </row>
        <row r="1106">
          <cell r="R1106" t="str">
            <v>419.NA2</v>
          </cell>
          <cell r="S1106">
            <v>0</v>
          </cell>
        </row>
        <row r="1107">
          <cell r="R1107" t="str">
            <v>419.NA3</v>
          </cell>
          <cell r="S1107">
            <v>0</v>
          </cell>
        </row>
        <row r="1108">
          <cell r="R1108" t="str">
            <v>41010.NA</v>
          </cell>
          <cell r="S1108">
            <v>0</v>
          </cell>
        </row>
        <row r="1109">
          <cell r="R1109" t="str">
            <v>41010.S</v>
          </cell>
          <cell r="S1109">
            <v>2508932.5709699998</v>
          </cell>
        </row>
        <row r="1110">
          <cell r="R1110" t="str">
            <v>41010.SCHMDEXP</v>
          </cell>
          <cell r="S1110">
            <v>706862.02574691153</v>
          </cell>
        </row>
        <row r="1111">
          <cell r="R1111" t="str">
            <v>41010.SG</v>
          </cell>
          <cell r="S1111">
            <v>13098.093812294312</v>
          </cell>
        </row>
        <row r="1112">
          <cell r="R1112" t="str">
            <v>41010.SO</v>
          </cell>
          <cell r="S1112">
            <v>897467.62859344645</v>
          </cell>
        </row>
        <row r="1113">
          <cell r="R1113" t="str">
            <v>41010.SNP</v>
          </cell>
          <cell r="S1113">
            <v>8440339.3426059838</v>
          </cell>
        </row>
        <row r="1114">
          <cell r="R1114" t="str">
            <v>41010.SE</v>
          </cell>
          <cell r="S1114">
            <v>1551214.7385231345</v>
          </cell>
        </row>
        <row r="1115">
          <cell r="R1115" t="str">
            <v>41010.SG1</v>
          </cell>
          <cell r="S1115">
            <v>38800322.248314291</v>
          </cell>
        </row>
        <row r="1116">
          <cell r="R1116" t="str">
            <v>41010.SGCT</v>
          </cell>
          <cell r="S1116">
            <v>0</v>
          </cell>
        </row>
        <row r="1117">
          <cell r="R1117" t="str">
            <v>41010.GPS</v>
          </cell>
          <cell r="S1117">
            <v>4598641.4144273121</v>
          </cell>
        </row>
        <row r="1118">
          <cell r="R1118" t="str">
            <v>41010.TAXDEPR</v>
          </cell>
          <cell r="S1118">
            <v>104910178.75973731</v>
          </cell>
        </row>
        <row r="1119">
          <cell r="R1119" t="str">
            <v>41010.BADDEBT</v>
          </cell>
          <cell r="S1119">
            <v>0</v>
          </cell>
        </row>
        <row r="1120">
          <cell r="R1120" t="str">
            <v>41010.CN</v>
          </cell>
          <cell r="S1120">
            <v>17886.778974238303</v>
          </cell>
        </row>
        <row r="1121">
          <cell r="R1121" t="str">
            <v>41010.IBT</v>
          </cell>
          <cell r="S1121">
            <v>0</v>
          </cell>
        </row>
        <row r="1122">
          <cell r="R1122" t="str">
            <v>41010.SNPD</v>
          </cell>
          <cell r="S1122">
            <v>-47992.455896462248</v>
          </cell>
        </row>
        <row r="1123">
          <cell r="R1123" t="str">
            <v>41010.NA1</v>
          </cell>
          <cell r="S1123">
            <v>162396951.14580846</v>
          </cell>
        </row>
        <row r="1124">
          <cell r="R1124" t="str">
            <v>41010.NA2</v>
          </cell>
          <cell r="S1124">
            <v>0</v>
          </cell>
        </row>
        <row r="1125">
          <cell r="R1125" t="str">
            <v>41010.NA3</v>
          </cell>
          <cell r="S1125">
            <v>0</v>
          </cell>
        </row>
        <row r="1126">
          <cell r="R1126" t="str">
            <v>41010.NA4</v>
          </cell>
          <cell r="S1126">
            <v>0</v>
          </cell>
        </row>
        <row r="1127">
          <cell r="R1127" t="str">
            <v>41110.NA</v>
          </cell>
          <cell r="S1127">
            <v>0</v>
          </cell>
        </row>
        <row r="1128">
          <cell r="R1128" t="str">
            <v>41110.S</v>
          </cell>
          <cell r="S1128">
            <v>-1301644.3428500001</v>
          </cell>
        </row>
        <row r="1129">
          <cell r="R1129" t="str">
            <v>41110.SE</v>
          </cell>
          <cell r="S1129">
            <v>-2341307.492803779</v>
          </cell>
        </row>
        <row r="1130">
          <cell r="R1130" t="str">
            <v>41110.SG</v>
          </cell>
          <cell r="S1130">
            <v>-135667.59469644775</v>
          </cell>
        </row>
        <row r="1131">
          <cell r="R1131" t="str">
            <v>41110.SNP</v>
          </cell>
          <cell r="S1131">
            <v>-5204482.8707664134</v>
          </cell>
        </row>
        <row r="1132">
          <cell r="R1132" t="str">
            <v>41110.SG1</v>
          </cell>
          <cell r="S1132">
            <v>-495500.15560526284</v>
          </cell>
        </row>
        <row r="1133">
          <cell r="R1133" t="str">
            <v>41110.CIAC</v>
          </cell>
          <cell r="S1133">
            <v>-4962125.5205977652</v>
          </cell>
        </row>
        <row r="1134">
          <cell r="R1134" t="str">
            <v>41110.SG-P</v>
          </cell>
          <cell r="S1134">
            <v>-27471.044899852623</v>
          </cell>
        </row>
        <row r="1135">
          <cell r="R1135" t="str">
            <v>41110.SG-U</v>
          </cell>
          <cell r="S1135">
            <v>3135.6096216860942</v>
          </cell>
        </row>
        <row r="1136">
          <cell r="R1136" t="str">
            <v>41110.SO</v>
          </cell>
          <cell r="S1136">
            <v>831370.50694874988</v>
          </cell>
        </row>
        <row r="1137">
          <cell r="R1137" t="str">
            <v>41110.SNPD</v>
          </cell>
          <cell r="S1137">
            <v>-153788.83719594308</v>
          </cell>
        </row>
        <row r="1138">
          <cell r="R1138" t="str">
            <v>41110.TAXDEPR</v>
          </cell>
          <cell r="S1138">
            <v>0</v>
          </cell>
        </row>
        <row r="1139">
          <cell r="R1139" t="str">
            <v>41110.SGCT</v>
          </cell>
          <cell r="S1139">
            <v>-107774.33460222393</v>
          </cell>
        </row>
        <row r="1140">
          <cell r="R1140" t="str">
            <v>41110.SCHMDEXP</v>
          </cell>
          <cell r="S1140">
            <v>-69859545.676768571</v>
          </cell>
        </row>
        <row r="1141">
          <cell r="R1141" t="str">
            <v>41110.TROJD</v>
          </cell>
          <cell r="S1141">
            <v>-0.25079758785432205</v>
          </cell>
        </row>
        <row r="1142">
          <cell r="R1142" t="str">
            <v>41110.BADDEBT</v>
          </cell>
          <cell r="S1142">
            <v>290028.76788578765</v>
          </cell>
        </row>
        <row r="1143">
          <cell r="R1143" t="str">
            <v>41110.GPS</v>
          </cell>
          <cell r="S1143">
            <v>171780.16156476838</v>
          </cell>
        </row>
        <row r="1144">
          <cell r="R1144" t="str">
            <v>41110.NA1</v>
          </cell>
          <cell r="S1144">
            <v>0</v>
          </cell>
        </row>
        <row r="1145">
          <cell r="R1145" t="str">
            <v>41110.NA2</v>
          </cell>
          <cell r="S1145">
            <v>-83292993.07556285</v>
          </cell>
        </row>
        <row r="1146">
          <cell r="R1146" t="str">
            <v>41110.NA3</v>
          </cell>
          <cell r="S1146">
            <v>0</v>
          </cell>
        </row>
        <row r="1147">
          <cell r="R1147" t="str">
            <v>Total Deferred Income Taxes.NA</v>
          </cell>
          <cell r="S1147">
            <v>79103958.070245594</v>
          </cell>
        </row>
        <row r="1148">
          <cell r="R1148" t="str">
            <v>SCHMAF.NA</v>
          </cell>
          <cell r="S1148">
            <v>0</v>
          </cell>
        </row>
        <row r="1149">
          <cell r="R1149" t="str">
            <v>SCHMAF.S</v>
          </cell>
          <cell r="S1149">
            <v>0</v>
          </cell>
        </row>
        <row r="1150">
          <cell r="R1150" t="str">
            <v>SCHMAF.SNP</v>
          </cell>
          <cell r="S1150">
            <v>0</v>
          </cell>
        </row>
        <row r="1151">
          <cell r="R1151" t="str">
            <v>SCHMAF.SO</v>
          </cell>
          <cell r="S1151">
            <v>0</v>
          </cell>
        </row>
        <row r="1152">
          <cell r="R1152" t="str">
            <v>SCHMAF.SE</v>
          </cell>
          <cell r="S1152">
            <v>0</v>
          </cell>
        </row>
        <row r="1153">
          <cell r="R1153" t="str">
            <v>SCHMAF.TROJP</v>
          </cell>
          <cell r="S1153">
            <v>0</v>
          </cell>
        </row>
        <row r="1154">
          <cell r="R1154" t="str">
            <v>SCHMAF.SG</v>
          </cell>
          <cell r="S1154">
            <v>0</v>
          </cell>
        </row>
        <row r="1155">
          <cell r="R1155" t="str">
            <v>SCHMAF.NA1</v>
          </cell>
          <cell r="S1155">
            <v>0</v>
          </cell>
        </row>
        <row r="1156">
          <cell r="R1156" t="str">
            <v>SCHMAF.NA2</v>
          </cell>
          <cell r="S1156">
            <v>0</v>
          </cell>
        </row>
        <row r="1157">
          <cell r="R1157" t="str">
            <v>SCHMAP.NA</v>
          </cell>
          <cell r="S1157">
            <v>0</v>
          </cell>
        </row>
        <row r="1158">
          <cell r="R1158" t="str">
            <v>SCHMAP.S</v>
          </cell>
          <cell r="S1158">
            <v>0</v>
          </cell>
        </row>
        <row r="1159">
          <cell r="R1159" t="str">
            <v>SCHMAP.SE</v>
          </cell>
          <cell r="S1159">
            <v>-177583.7893093148</v>
          </cell>
        </row>
        <row r="1160">
          <cell r="R1160" t="str">
            <v>SCHMAP.SNP</v>
          </cell>
          <cell r="S1160">
            <v>0</v>
          </cell>
        </row>
        <row r="1161">
          <cell r="R1161" t="str">
            <v>SCHMAP.SO</v>
          </cell>
          <cell r="S1161">
            <v>261653.60279111614</v>
          </cell>
        </row>
        <row r="1162">
          <cell r="R1162" t="str">
            <v>SCHMAP.SG</v>
          </cell>
          <cell r="S1162">
            <v>0</v>
          </cell>
        </row>
        <row r="1163">
          <cell r="R1163" t="str">
            <v>SCHMAP.SCHMDEXP</v>
          </cell>
          <cell r="S1163">
            <v>8686.4915022975183</v>
          </cell>
        </row>
        <row r="1164">
          <cell r="R1164" t="str">
            <v>SCHMAP.NA1</v>
          </cell>
          <cell r="S1164">
            <v>92756.304984098853</v>
          </cell>
        </row>
        <row r="1165">
          <cell r="R1165" t="str">
            <v>SCHMAP.NA2</v>
          </cell>
          <cell r="S1165">
            <v>0</v>
          </cell>
        </row>
        <row r="1166">
          <cell r="R1166" t="str">
            <v>SCHMAT.NA</v>
          </cell>
          <cell r="S1166">
            <v>0</v>
          </cell>
        </row>
        <row r="1167">
          <cell r="R1167" t="str">
            <v>SCHMAT.S</v>
          </cell>
          <cell r="S1167">
            <v>-5706333.0306433216</v>
          </cell>
        </row>
        <row r="1168">
          <cell r="R1168" t="str">
            <v>SCHMAT.SG-U</v>
          </cell>
          <cell r="S1168">
            <v>-8262.5795710547263</v>
          </cell>
        </row>
        <row r="1169">
          <cell r="R1169" t="str">
            <v>SCHMAT.SG-P</v>
          </cell>
          <cell r="S1169">
            <v>72385.635055892111</v>
          </cell>
        </row>
        <row r="1170">
          <cell r="R1170" t="str">
            <v>SCHMAT.CIAC</v>
          </cell>
          <cell r="S1170">
            <v>13075085.09820392</v>
          </cell>
        </row>
        <row r="1171">
          <cell r="R1171" t="str">
            <v>SCHMAT.SNP</v>
          </cell>
          <cell r="S1171">
            <v>13713690.288063845</v>
          </cell>
        </row>
        <row r="1172">
          <cell r="R1172" t="str">
            <v>SCHMAT.TROJD</v>
          </cell>
          <cell r="S1172">
            <v>0</v>
          </cell>
        </row>
        <row r="1173">
          <cell r="R1173" t="str">
            <v>SCHMAT.SGCT</v>
          </cell>
          <cell r="S1173">
            <v>283982.53292681486</v>
          </cell>
        </row>
        <row r="1174">
          <cell r="R1174" t="str">
            <v>SCHMAT.SE</v>
          </cell>
          <cell r="S1174">
            <v>6137144.0132138217</v>
          </cell>
        </row>
        <row r="1175">
          <cell r="R1175" t="str">
            <v>SCHMAT.SG</v>
          </cell>
          <cell r="S1175">
            <v>22664720.052358534</v>
          </cell>
        </row>
        <row r="1176">
          <cell r="R1176" t="str">
            <v>SCHMAT.CN</v>
          </cell>
          <cell r="S1176">
            <v>-47131.04513661121</v>
          </cell>
        </row>
        <row r="1177">
          <cell r="R1177" t="str">
            <v>SCHMAT.SO</v>
          </cell>
          <cell r="S1177">
            <v>-2190634.1219271207</v>
          </cell>
        </row>
        <row r="1178">
          <cell r="R1178" t="str">
            <v>SCHMAT.SNPD</v>
          </cell>
          <cell r="S1178">
            <v>377121.28615836898</v>
          </cell>
        </row>
        <row r="1179">
          <cell r="R1179" t="str">
            <v>SCHMAT.BADDEBT</v>
          </cell>
          <cell r="S1179">
            <v>-764218.88460923848</v>
          </cell>
        </row>
        <row r="1180">
          <cell r="R1180" t="str">
            <v>SCHMAT.GPS</v>
          </cell>
          <cell r="S1180">
            <v>-452636.71685904841</v>
          </cell>
        </row>
        <row r="1181">
          <cell r="R1181" t="str">
            <v>SCHMAT.SCHMDEXP</v>
          </cell>
          <cell r="S1181">
            <v>182215708.61589062</v>
          </cell>
        </row>
        <row r="1182">
          <cell r="R1182" t="str">
            <v>SCHMAT.NA1</v>
          </cell>
          <cell r="S1182">
            <v>229370621.14312541</v>
          </cell>
        </row>
        <row r="1183">
          <cell r="R1183" t="str">
            <v>SCHMAT.NA2</v>
          </cell>
          <cell r="S1183">
            <v>0</v>
          </cell>
        </row>
        <row r="1184">
          <cell r="R1184" t="str">
            <v>TOTAL SCHEDULE - M ADDITIONS.NA</v>
          </cell>
          <cell r="S1184">
            <v>229463377.44810954</v>
          </cell>
        </row>
        <row r="1185">
          <cell r="R1185" t="str">
            <v>TOTAL SCHEDULE - M ADDITIONS.NA1</v>
          </cell>
          <cell r="S1185">
            <v>0</v>
          </cell>
        </row>
        <row r="1186">
          <cell r="R1186" t="str">
            <v>SCHMDF.NA</v>
          </cell>
          <cell r="S1186">
            <v>0</v>
          </cell>
        </row>
        <row r="1187">
          <cell r="R1187" t="str">
            <v>SCHMDF.S</v>
          </cell>
          <cell r="S1187">
            <v>0</v>
          </cell>
        </row>
        <row r="1188">
          <cell r="R1188" t="str">
            <v>SCHMDF.DGP</v>
          </cell>
          <cell r="S1188">
            <v>0</v>
          </cell>
        </row>
        <row r="1189">
          <cell r="R1189" t="str">
            <v>SCHMDF.DGU</v>
          </cell>
          <cell r="S1189">
            <v>0</v>
          </cell>
        </row>
        <row r="1190">
          <cell r="R1190" t="str">
            <v>SCHMDF.NA1</v>
          </cell>
          <cell r="S1190">
            <v>0</v>
          </cell>
        </row>
        <row r="1191">
          <cell r="R1191" t="str">
            <v>SCHMDP.NA</v>
          </cell>
          <cell r="S1191">
            <v>0</v>
          </cell>
        </row>
        <row r="1192">
          <cell r="R1192" t="str">
            <v>SCHMDP.S</v>
          </cell>
          <cell r="S1192">
            <v>0</v>
          </cell>
        </row>
        <row r="1193">
          <cell r="R1193" t="str">
            <v>SCHMDP.SE</v>
          </cell>
          <cell r="S1193">
            <v>116585.95774288867</v>
          </cell>
        </row>
        <row r="1194">
          <cell r="R1194" t="str">
            <v>SCHMDP.SNP</v>
          </cell>
          <cell r="S1194">
            <v>91076.583593253512</v>
          </cell>
        </row>
        <row r="1195">
          <cell r="R1195" t="str">
            <v>SCHMDP.SCHMDEXP</v>
          </cell>
          <cell r="S1195">
            <v>-6663.7735706453877</v>
          </cell>
        </row>
        <row r="1196">
          <cell r="R1196" t="str">
            <v>SCHMDP.SG</v>
          </cell>
          <cell r="S1196">
            <v>0</v>
          </cell>
        </row>
        <row r="1197">
          <cell r="R1197" t="str">
            <v>SCHMDP.SO</v>
          </cell>
          <cell r="S1197">
            <v>-6.9510741865087766E-2</v>
          </cell>
        </row>
        <row r="1198">
          <cell r="R1198" t="str">
            <v>SCHMDP.NA1</v>
          </cell>
          <cell r="S1198">
            <v>200998.69825475491</v>
          </cell>
        </row>
        <row r="1199">
          <cell r="R1199" t="str">
            <v>SCHMDP.NA2</v>
          </cell>
          <cell r="S1199">
            <v>0</v>
          </cell>
        </row>
        <row r="1200">
          <cell r="R1200" t="str">
            <v>SCHMDT.NA</v>
          </cell>
          <cell r="S1200">
            <v>0</v>
          </cell>
        </row>
        <row r="1201">
          <cell r="R1201" t="str">
            <v>SCHMDT.S</v>
          </cell>
          <cell r="S1201">
            <v>612488</v>
          </cell>
        </row>
        <row r="1202">
          <cell r="R1202" t="str">
            <v>SCHMDT.BADDEBT</v>
          </cell>
          <cell r="S1202">
            <v>0</v>
          </cell>
        </row>
        <row r="1203">
          <cell r="R1203" t="str">
            <v>SCHMDT.SNP</v>
          </cell>
          <cell r="S1203">
            <v>22240097.093535218</v>
          </cell>
        </row>
        <row r="1204">
          <cell r="R1204" t="str">
            <v>SCHMDT.CN</v>
          </cell>
          <cell r="S1204">
            <v>0</v>
          </cell>
        </row>
        <row r="1205">
          <cell r="R1205" t="str">
            <v>SCHMDT.SG</v>
          </cell>
          <cell r="S1205">
            <v>34513.881651993019</v>
          </cell>
        </row>
        <row r="1206">
          <cell r="R1206" t="str">
            <v>SCHMDT.DGP</v>
          </cell>
          <cell r="S1206">
            <v>0</v>
          </cell>
        </row>
        <row r="1207">
          <cell r="R1207" t="str">
            <v>SCHMDT.SE</v>
          </cell>
          <cell r="S1207">
            <v>4055267.8241399685</v>
          </cell>
        </row>
        <row r="1208">
          <cell r="R1208" t="str">
            <v>SCHMDT.SG1</v>
          </cell>
          <cell r="S1208">
            <v>123597042.65195897</v>
          </cell>
        </row>
        <row r="1209">
          <cell r="R1209" t="str">
            <v>SCHMDT.GPS</v>
          </cell>
          <cell r="S1209">
            <v>12117312.449112948</v>
          </cell>
        </row>
        <row r="1210">
          <cell r="R1210" t="str">
            <v>SCHMDT.SO</v>
          </cell>
          <cell r="S1210">
            <v>2364821.7500974541</v>
          </cell>
        </row>
        <row r="1211">
          <cell r="R1211" t="str">
            <v>SCHMDT.TAXDEPR</v>
          </cell>
          <cell r="S1211">
            <v>276435874.40464526</v>
          </cell>
        </row>
        <row r="1212">
          <cell r="R1212" t="str">
            <v>SCHMDT.SNPD</v>
          </cell>
          <cell r="S1212">
            <v>-154568.15034564171</v>
          </cell>
        </row>
        <row r="1213">
          <cell r="R1213" t="str">
            <v>SCHMDT.NA1</v>
          </cell>
          <cell r="S1213">
            <v>441302849.90479618</v>
          </cell>
        </row>
        <row r="1214">
          <cell r="R1214" t="str">
            <v>SCHMDT.NA2</v>
          </cell>
          <cell r="S1214">
            <v>0</v>
          </cell>
        </row>
        <row r="1215">
          <cell r="R1215" t="str">
            <v>TOTAL SCHEDULE - M DEDUCTIONS.NA</v>
          </cell>
          <cell r="S1215">
            <v>441503848.60305095</v>
          </cell>
        </row>
        <row r="1216">
          <cell r="R1216" t="str">
            <v>TOTAL SCHEDULE - M DEDUCTIONS.NA1</v>
          </cell>
          <cell r="S1216">
            <v>0</v>
          </cell>
        </row>
        <row r="1217">
          <cell r="R1217" t="str">
            <v>TOTAL SCHEDULE - M ADJUSTMENTS.NA</v>
          </cell>
          <cell r="S1217">
            <v>-212040471.15494141</v>
          </cell>
        </row>
        <row r="1218">
          <cell r="R1218" t="str">
            <v>TOTAL SCHEDULE - M ADJUSTMENTS.NA1</v>
          </cell>
          <cell r="S1218">
            <v>0</v>
          </cell>
        </row>
        <row r="1219">
          <cell r="R1219" t="str">
            <v>TOTAL SCHEDULE - M ADJUSTMENTS.NA2</v>
          </cell>
          <cell r="S1219">
            <v>0</v>
          </cell>
        </row>
        <row r="1220">
          <cell r="R1220" t="str">
            <v>TOTAL SCHEDULE - M ADJUSTMENTS.NA3</v>
          </cell>
          <cell r="S1220">
            <v>0</v>
          </cell>
        </row>
        <row r="1221">
          <cell r="R1221" t="str">
            <v>40911.NA</v>
          </cell>
          <cell r="S1221">
            <v>0</v>
          </cell>
        </row>
        <row r="1222">
          <cell r="R1222" t="str">
            <v>40911.S</v>
          </cell>
          <cell r="S1222">
            <v>2672045.574779707</v>
          </cell>
        </row>
        <row r="1223">
          <cell r="R1223" t="str">
            <v>40911.SE</v>
          </cell>
          <cell r="S1223">
            <v>0</v>
          </cell>
        </row>
        <row r="1224">
          <cell r="R1224" t="str">
            <v>40911.SG</v>
          </cell>
          <cell r="S1224">
            <v>0</v>
          </cell>
        </row>
        <row r="1225">
          <cell r="R1225" t="str">
            <v>40911.IBT</v>
          </cell>
          <cell r="S1225">
            <v>0</v>
          </cell>
        </row>
        <row r="1226">
          <cell r="R1226" t="str">
            <v>Total State Tax Expense.NA</v>
          </cell>
          <cell r="S1226">
            <v>2672045.574779707</v>
          </cell>
        </row>
        <row r="1227">
          <cell r="R1227" t="str">
            <v>Total State Tax Expense.NA1</v>
          </cell>
          <cell r="S1227">
            <v>0</v>
          </cell>
        </row>
        <row r="1228">
          <cell r="R1228" t="str">
            <v>Total State Tax Expense.NA2</v>
          </cell>
          <cell r="S1228">
            <v>0</v>
          </cell>
        </row>
        <row r="1229">
          <cell r="R1229" t="str">
            <v>Calculation of Taxable Income:.NA</v>
          </cell>
          <cell r="S1229">
            <v>0</v>
          </cell>
        </row>
        <row r="1230">
          <cell r="R1230" t="str">
            <v>Calculation of Taxable Income:.NA1</v>
          </cell>
          <cell r="S1230">
            <v>1404565594.221029</v>
          </cell>
        </row>
        <row r="1231">
          <cell r="R1231" t="str">
            <v>Calculation of Taxable Income:.NA2</v>
          </cell>
          <cell r="S1231">
            <v>0</v>
          </cell>
        </row>
        <row r="1232">
          <cell r="R1232" t="str">
            <v>Calculation of Taxable Income:.NA3</v>
          </cell>
          <cell r="S1232">
            <v>788348965.550349</v>
          </cell>
        </row>
        <row r="1233">
          <cell r="R1233" t="str">
            <v>Calculation of Taxable Income:.NA4</v>
          </cell>
          <cell r="S1233">
            <v>195241194.1158576</v>
          </cell>
        </row>
        <row r="1234">
          <cell r="R1234" t="str">
            <v>Calculation of Taxable Income:.NA5</v>
          </cell>
          <cell r="S1234">
            <v>13048473.768796492</v>
          </cell>
        </row>
        <row r="1235">
          <cell r="R1235" t="str">
            <v>Calculation of Taxable Income:.NA6</v>
          </cell>
          <cell r="S1235">
            <v>66594295.324410893</v>
          </cell>
        </row>
        <row r="1236">
          <cell r="R1236" t="str">
            <v>Calculation of Taxable Income:.NA7</v>
          </cell>
          <cell r="S1236">
            <v>-14733441.441514252</v>
          </cell>
        </row>
        <row r="1237">
          <cell r="R1237" t="str">
            <v>Calculation of Taxable Income:.NA8</v>
          </cell>
          <cell r="S1237">
            <v>-79920.288468329061</v>
          </cell>
        </row>
        <row r="1238">
          <cell r="R1238" t="str">
            <v>Calculation of Taxable Income:.NA9</v>
          </cell>
          <cell r="S1238">
            <v>1048419567.0294313</v>
          </cell>
        </row>
        <row r="1239">
          <cell r="R1239" t="str">
            <v>Calculation of Taxable Income:.NA10</v>
          </cell>
          <cell r="S1239">
            <v>0</v>
          </cell>
        </row>
        <row r="1240">
          <cell r="R1240" t="str">
            <v>Calculation of Taxable Income:.NA11</v>
          </cell>
          <cell r="S1240">
            <v>85249926.636222661</v>
          </cell>
        </row>
        <row r="1241">
          <cell r="R1241" t="str">
            <v>Calculation of Taxable Income:.NA12</v>
          </cell>
          <cell r="S1241">
            <v>0</v>
          </cell>
        </row>
        <row r="1242">
          <cell r="R1242" t="str">
            <v>Calculation of Taxable Income:.NA13</v>
          </cell>
          <cell r="S1242">
            <v>-212040471.15494141</v>
          </cell>
        </row>
        <row r="1243">
          <cell r="R1243" t="str">
            <v>Calculation of Taxable Income:.NA14</v>
          </cell>
          <cell r="S1243">
            <v>0</v>
          </cell>
        </row>
        <row r="1244">
          <cell r="R1244" t="str">
            <v>Calculation of Taxable Income:.NA15</v>
          </cell>
          <cell r="S1244">
            <v>58855629.40043363</v>
          </cell>
        </row>
        <row r="1245">
          <cell r="R1245" t="str">
            <v>Calculation of Taxable Income:.NA16</v>
          </cell>
          <cell r="S1245">
            <v>0</v>
          </cell>
        </row>
        <row r="1246">
          <cell r="R1246" t="str">
            <v>Calculation of Taxable Income:.NA17</v>
          </cell>
          <cell r="S1246">
            <v>2672045.574779707</v>
          </cell>
        </row>
        <row r="1247">
          <cell r="R1247" t="str">
            <v>Calculation of Taxable Income:.NA18</v>
          </cell>
          <cell r="S1247">
            <v>0</v>
          </cell>
        </row>
        <row r="1248">
          <cell r="R1248" t="str">
            <v>Total Taxable Income.NA</v>
          </cell>
          <cell r="S1248">
            <v>56183583.825653926</v>
          </cell>
        </row>
        <row r="1249">
          <cell r="R1249" t="str">
            <v>Total Taxable Income.NA1</v>
          </cell>
          <cell r="S1249">
            <v>0</v>
          </cell>
        </row>
        <row r="1250">
          <cell r="R1250" t="str">
            <v>Tax Rate.NA</v>
          </cell>
          <cell r="S1250">
            <v>0.35</v>
          </cell>
        </row>
        <row r="1251">
          <cell r="R1251" t="str">
            <v>Tax Rate.NA1</v>
          </cell>
          <cell r="S1251">
            <v>0</v>
          </cell>
        </row>
        <row r="1252">
          <cell r="R1252" t="str">
            <v>Federal Income Tax - Calculated.NA</v>
          </cell>
          <cell r="S1252">
            <v>19664254.338978872</v>
          </cell>
        </row>
        <row r="1253">
          <cell r="R1253" t="str">
            <v>Federal Income Tax - Calculated.NA1</v>
          </cell>
          <cell r="S1253">
            <v>0</v>
          </cell>
        </row>
        <row r="1254">
          <cell r="R1254" t="str">
            <v>Adjustments to Calculated Tax:.NA</v>
          </cell>
          <cell r="S1254">
            <v>0</v>
          </cell>
        </row>
        <row r="1255">
          <cell r="R1255" t="str">
            <v>40910.SE</v>
          </cell>
          <cell r="S1255">
            <v>-25076.700986091251</v>
          </cell>
        </row>
        <row r="1256">
          <cell r="R1256" t="str">
            <v>40910.SG</v>
          </cell>
          <cell r="S1256">
            <v>-16628111.868019711</v>
          </cell>
        </row>
        <row r="1257">
          <cell r="R1257" t="str">
            <v>40910.SO</v>
          </cell>
          <cell r="S1257">
            <v>-417.33180183775039</v>
          </cell>
        </row>
        <row r="1258">
          <cell r="R1258" t="str">
            <v>40910.S</v>
          </cell>
          <cell r="S1258">
            <v>0</v>
          </cell>
        </row>
        <row r="1259">
          <cell r="R1259" t="str">
            <v>Federal Income Tax Expense.NA</v>
          </cell>
          <cell r="S1259">
            <v>3010648.4381712317</v>
          </cell>
        </row>
        <row r="1260">
          <cell r="R1260" t="str">
            <v>Federal Income Tax Expense.NA1</v>
          </cell>
          <cell r="S1260">
            <v>0</v>
          </cell>
        </row>
        <row r="1261">
          <cell r="R1261" t="str">
            <v>Total Operating Expenses.NA</v>
          </cell>
          <cell r="S1261">
            <v>1147939660.5541422</v>
          </cell>
        </row>
        <row r="1262">
          <cell r="R1262" t="str">
            <v>310.NA</v>
          </cell>
          <cell r="S1262">
            <v>0</v>
          </cell>
        </row>
        <row r="1263">
          <cell r="R1263" t="str">
            <v>310.SG</v>
          </cell>
          <cell r="S1263">
            <v>586708.58079444524</v>
          </cell>
        </row>
        <row r="1264">
          <cell r="R1264" t="str">
            <v>310.SG1</v>
          </cell>
          <cell r="S1264">
            <v>8769134.5385013912</v>
          </cell>
        </row>
        <row r="1265">
          <cell r="R1265" t="str">
            <v>310.SG2</v>
          </cell>
          <cell r="S1265">
            <v>13467939.33121218</v>
          </cell>
        </row>
        <row r="1266">
          <cell r="R1266" t="str">
            <v>310.S</v>
          </cell>
          <cell r="S1266">
            <v>0</v>
          </cell>
        </row>
        <row r="1267">
          <cell r="R1267" t="str">
            <v>310.SG3</v>
          </cell>
          <cell r="S1267">
            <v>663482.04868538829</v>
          </cell>
        </row>
        <row r="1268">
          <cell r="R1268" t="str">
            <v>310.NA1</v>
          </cell>
          <cell r="S1268">
            <v>23487264.4991934</v>
          </cell>
        </row>
        <row r="1269">
          <cell r="R1269" t="str">
            <v>310.NA2</v>
          </cell>
          <cell r="S1269">
            <v>0</v>
          </cell>
        </row>
        <row r="1270">
          <cell r="R1270" t="str">
            <v>311.NA</v>
          </cell>
          <cell r="S1270">
            <v>0</v>
          </cell>
        </row>
        <row r="1271">
          <cell r="R1271" t="str">
            <v>311.SG</v>
          </cell>
          <cell r="S1271">
            <v>58257321.071933515</v>
          </cell>
        </row>
        <row r="1272">
          <cell r="R1272" t="str">
            <v>311.SG1</v>
          </cell>
          <cell r="S1272">
            <v>79478054.04326658</v>
          </cell>
        </row>
        <row r="1273">
          <cell r="R1273" t="str">
            <v>311.SG2</v>
          </cell>
          <cell r="S1273">
            <v>100248206.01787199</v>
          </cell>
        </row>
        <row r="1274">
          <cell r="R1274" t="str">
            <v>311.SG3</v>
          </cell>
          <cell r="S1274">
            <v>15497539.170057178</v>
          </cell>
        </row>
        <row r="1275">
          <cell r="R1275" t="str">
            <v>311.NA1</v>
          </cell>
          <cell r="S1275">
            <v>253481120.30312926</v>
          </cell>
        </row>
        <row r="1276">
          <cell r="R1276" t="str">
            <v>311.NA2</v>
          </cell>
          <cell r="S1276">
            <v>0</v>
          </cell>
        </row>
        <row r="1277">
          <cell r="R1277" t="str">
            <v>312.NA</v>
          </cell>
          <cell r="S1277">
            <v>0</v>
          </cell>
        </row>
        <row r="1278">
          <cell r="R1278" t="str">
            <v>312.SG</v>
          </cell>
          <cell r="S1278">
            <v>154616400.03468433</v>
          </cell>
        </row>
        <row r="1279">
          <cell r="R1279" t="str">
            <v>312.SG1</v>
          </cell>
          <cell r="S1279">
            <v>140712128.81715691</v>
          </cell>
        </row>
        <row r="1280">
          <cell r="R1280" t="str">
            <v>312.SG2</v>
          </cell>
          <cell r="S1280">
            <v>679354468.51589799</v>
          </cell>
        </row>
        <row r="1281">
          <cell r="R1281" t="str">
            <v>312.SG3</v>
          </cell>
          <cell r="S1281">
            <v>83123944.325490743</v>
          </cell>
        </row>
        <row r="1282">
          <cell r="R1282" t="str">
            <v>312.NA1</v>
          </cell>
          <cell r="S1282">
            <v>1057806941.6932299</v>
          </cell>
        </row>
        <row r="1283">
          <cell r="R1283" t="str">
            <v>312.NA2</v>
          </cell>
          <cell r="S1283">
            <v>0</v>
          </cell>
        </row>
        <row r="1284">
          <cell r="R1284" t="str">
            <v>314.NA</v>
          </cell>
          <cell r="S1284">
            <v>0</v>
          </cell>
        </row>
        <row r="1285">
          <cell r="R1285" t="str">
            <v>314.SG</v>
          </cell>
          <cell r="S1285">
            <v>29663204.444761068</v>
          </cell>
        </row>
        <row r="1286">
          <cell r="R1286" t="str">
            <v>314.SG1</v>
          </cell>
          <cell r="S1286">
            <v>33541103.70273906</v>
          </cell>
        </row>
        <row r="1287">
          <cell r="R1287" t="str">
            <v>314.SG2</v>
          </cell>
          <cell r="S1287">
            <v>166113040.81294894</v>
          </cell>
        </row>
        <row r="1288">
          <cell r="R1288" t="str">
            <v>314.SG3</v>
          </cell>
          <cell r="S1288">
            <v>16990058.903983559</v>
          </cell>
        </row>
        <row r="1289">
          <cell r="R1289" t="str">
            <v>314.NA1</v>
          </cell>
          <cell r="S1289">
            <v>246307407.86443263</v>
          </cell>
        </row>
        <row r="1290">
          <cell r="R1290" t="str">
            <v>314.NA2</v>
          </cell>
          <cell r="S1290">
            <v>0</v>
          </cell>
        </row>
        <row r="1291">
          <cell r="R1291" t="str">
            <v>315.NA</v>
          </cell>
          <cell r="S1291">
            <v>0</v>
          </cell>
        </row>
        <row r="1292">
          <cell r="R1292" t="str">
            <v>315.SG</v>
          </cell>
          <cell r="S1292">
            <v>21784567.78325459</v>
          </cell>
        </row>
        <row r="1293">
          <cell r="R1293" t="str">
            <v>315.SG1</v>
          </cell>
          <cell r="S1293">
            <v>34490018.88099695</v>
          </cell>
        </row>
        <row r="1294">
          <cell r="R1294" t="str">
            <v>315.SG2</v>
          </cell>
          <cell r="S1294">
            <v>47128399.576209173</v>
          </cell>
        </row>
        <row r="1295">
          <cell r="R1295" t="str">
            <v>315.SG3</v>
          </cell>
          <cell r="S1295">
            <v>16965371.3086464</v>
          </cell>
        </row>
        <row r="1296">
          <cell r="R1296" t="str">
            <v>315.NA1</v>
          </cell>
          <cell r="S1296">
            <v>120368357.5491071</v>
          </cell>
        </row>
        <row r="1297">
          <cell r="R1297" t="str">
            <v>315.NA2</v>
          </cell>
          <cell r="S1297">
            <v>0</v>
          </cell>
        </row>
        <row r="1298">
          <cell r="R1298" t="str">
            <v>315.NA3</v>
          </cell>
          <cell r="S1298">
            <v>0</v>
          </cell>
        </row>
        <row r="1299">
          <cell r="R1299" t="str">
            <v>315.NA4</v>
          </cell>
          <cell r="S1299">
            <v>0</v>
          </cell>
        </row>
        <row r="1300">
          <cell r="R1300" t="str">
            <v>316.NA</v>
          </cell>
          <cell r="S1300">
            <v>0</v>
          </cell>
        </row>
        <row r="1301">
          <cell r="R1301" t="str">
            <v>316.SG</v>
          </cell>
          <cell r="S1301">
            <v>954930.67121557856</v>
          </cell>
        </row>
        <row r="1302">
          <cell r="R1302" t="str">
            <v>316.SG1</v>
          </cell>
          <cell r="S1302">
            <v>1280179.4542080946</v>
          </cell>
        </row>
        <row r="1303">
          <cell r="R1303" t="str">
            <v>316.SG2</v>
          </cell>
          <cell r="S1303">
            <v>5001347.4736199249</v>
          </cell>
        </row>
        <row r="1304">
          <cell r="R1304" t="str">
            <v>316.SG3</v>
          </cell>
          <cell r="S1304">
            <v>1043053.3412682901</v>
          </cell>
        </row>
        <row r="1305">
          <cell r="R1305" t="str">
            <v>316.NA1</v>
          </cell>
          <cell r="S1305">
            <v>8279510.9403118882</v>
          </cell>
        </row>
        <row r="1306">
          <cell r="R1306" t="str">
            <v>316.NA2</v>
          </cell>
          <cell r="S1306">
            <v>0</v>
          </cell>
        </row>
        <row r="1307">
          <cell r="R1307" t="str">
            <v>317.NA</v>
          </cell>
          <cell r="S1307">
            <v>0</v>
          </cell>
        </row>
        <row r="1308">
          <cell r="R1308" t="str">
            <v>317.S</v>
          </cell>
          <cell r="S1308">
            <v>0</v>
          </cell>
        </row>
        <row r="1309">
          <cell r="R1309" t="str">
            <v>317.NA1</v>
          </cell>
          <cell r="S1309">
            <v>0</v>
          </cell>
        </row>
        <row r="1310">
          <cell r="R1310" t="str">
            <v>317.NA2</v>
          </cell>
          <cell r="S1310">
            <v>0</v>
          </cell>
        </row>
        <row r="1311">
          <cell r="R1311" t="str">
            <v>SP.NA</v>
          </cell>
          <cell r="S1311">
            <v>0</v>
          </cell>
        </row>
        <row r="1312">
          <cell r="R1312" t="str">
            <v>SP.SG</v>
          </cell>
          <cell r="S1312">
            <v>99204.80757500531</v>
          </cell>
        </row>
        <row r="1313">
          <cell r="R1313" t="str">
            <v>SP.NA1</v>
          </cell>
          <cell r="S1313">
            <v>99204.80757500531</v>
          </cell>
        </row>
        <row r="1314">
          <cell r="R1314" t="str">
            <v>SP.NA2</v>
          </cell>
          <cell r="S1314">
            <v>0</v>
          </cell>
        </row>
        <row r="1315">
          <cell r="R1315" t="str">
            <v>SP.NA3</v>
          </cell>
          <cell r="S1315">
            <v>0</v>
          </cell>
        </row>
        <row r="1316">
          <cell r="R1316" t="str">
            <v>Total Steam Production Plant.NA</v>
          </cell>
          <cell r="S1316">
            <v>1709829807.6569791</v>
          </cell>
        </row>
        <row r="1317">
          <cell r="R1317" t="str">
            <v>Total Steam Production Plant.NA1</v>
          </cell>
          <cell r="S1317">
            <v>0</v>
          </cell>
        </row>
        <row r="1318">
          <cell r="R1318" t="str">
            <v>Total Steam Production Plant.NA2</v>
          </cell>
          <cell r="S1318">
            <v>0</v>
          </cell>
        </row>
        <row r="1319">
          <cell r="R1319" t="str">
            <v>Summary of Steam Production Plant by Factor.NA</v>
          </cell>
          <cell r="S1319">
            <v>0</v>
          </cell>
        </row>
        <row r="1320">
          <cell r="R1320" t="str">
            <v>Summary of Steam Production Plant by Factor.NA1</v>
          </cell>
          <cell r="S1320">
            <v>0</v>
          </cell>
        </row>
        <row r="1321">
          <cell r="R1321" t="str">
            <v>Summary of Steam Production Plant by Factor.NA2</v>
          </cell>
          <cell r="S1321">
            <v>0</v>
          </cell>
        </row>
        <row r="1322">
          <cell r="R1322" t="str">
            <v>Summary of Steam Production Plant by Factor.NA3</v>
          </cell>
          <cell r="S1322">
            <v>0</v>
          </cell>
        </row>
        <row r="1323">
          <cell r="R1323" t="str">
            <v>Summary of Steam Production Plant by Factor.NA4</v>
          </cell>
          <cell r="S1323">
            <v>1709829807.6569791</v>
          </cell>
        </row>
        <row r="1324">
          <cell r="R1324" t="str">
            <v>Summary of Steam Production Plant by Factor.NA5</v>
          </cell>
          <cell r="S1324">
            <v>0</v>
          </cell>
        </row>
        <row r="1325">
          <cell r="R1325" t="str">
            <v>Total Steam Production Plant by Factor.NA</v>
          </cell>
          <cell r="S1325">
            <v>1709829807.6569791</v>
          </cell>
        </row>
        <row r="1326">
          <cell r="R1326" t="str">
            <v>320.NA</v>
          </cell>
          <cell r="S1326">
            <v>0</v>
          </cell>
        </row>
        <row r="1327">
          <cell r="R1327" t="str">
            <v>320.SG</v>
          </cell>
          <cell r="S1327">
            <v>0</v>
          </cell>
        </row>
        <row r="1328">
          <cell r="R1328" t="str">
            <v>320.SG1</v>
          </cell>
          <cell r="S1328">
            <v>0</v>
          </cell>
        </row>
        <row r="1329">
          <cell r="R1329" t="str">
            <v>320.NA1</v>
          </cell>
          <cell r="S1329">
            <v>0</v>
          </cell>
        </row>
        <row r="1330">
          <cell r="R1330" t="str">
            <v>320.NA2</v>
          </cell>
          <cell r="S1330">
            <v>0</v>
          </cell>
        </row>
        <row r="1331">
          <cell r="R1331" t="str">
            <v>321.NA</v>
          </cell>
          <cell r="S1331">
            <v>0</v>
          </cell>
        </row>
        <row r="1332">
          <cell r="R1332" t="str">
            <v>321.SG</v>
          </cell>
          <cell r="S1332">
            <v>0</v>
          </cell>
        </row>
        <row r="1333">
          <cell r="R1333" t="str">
            <v>321.SG1</v>
          </cell>
          <cell r="S1333">
            <v>0</v>
          </cell>
        </row>
        <row r="1334">
          <cell r="R1334" t="str">
            <v>321.NA1</v>
          </cell>
          <cell r="S1334">
            <v>0</v>
          </cell>
        </row>
        <row r="1335">
          <cell r="R1335" t="str">
            <v>321.NA2</v>
          </cell>
          <cell r="S1335">
            <v>0</v>
          </cell>
        </row>
        <row r="1336">
          <cell r="R1336" t="str">
            <v>322.NA</v>
          </cell>
          <cell r="S1336">
            <v>0</v>
          </cell>
        </row>
        <row r="1337">
          <cell r="R1337" t="str">
            <v>322.SG</v>
          </cell>
          <cell r="S1337">
            <v>0</v>
          </cell>
        </row>
        <row r="1338">
          <cell r="R1338" t="str">
            <v>322.SG1</v>
          </cell>
          <cell r="S1338">
            <v>0</v>
          </cell>
        </row>
        <row r="1339">
          <cell r="R1339" t="str">
            <v>322.NA1</v>
          </cell>
          <cell r="S1339">
            <v>0</v>
          </cell>
        </row>
        <row r="1340">
          <cell r="R1340" t="str">
            <v>322.NA2</v>
          </cell>
          <cell r="S1340">
            <v>0</v>
          </cell>
        </row>
        <row r="1341">
          <cell r="R1341" t="str">
            <v>323.NA</v>
          </cell>
          <cell r="S1341">
            <v>0</v>
          </cell>
        </row>
        <row r="1342">
          <cell r="R1342" t="str">
            <v>323.SG</v>
          </cell>
          <cell r="S1342">
            <v>0</v>
          </cell>
        </row>
        <row r="1343">
          <cell r="R1343" t="str">
            <v>323.SG1</v>
          </cell>
          <cell r="S1343">
            <v>0</v>
          </cell>
        </row>
        <row r="1344">
          <cell r="R1344" t="str">
            <v>323.NA1</v>
          </cell>
          <cell r="S1344">
            <v>0</v>
          </cell>
        </row>
        <row r="1345">
          <cell r="R1345" t="str">
            <v>323.NA2</v>
          </cell>
          <cell r="S1345">
            <v>0</v>
          </cell>
        </row>
        <row r="1346">
          <cell r="R1346" t="str">
            <v>324.NA</v>
          </cell>
          <cell r="S1346">
            <v>0</v>
          </cell>
        </row>
        <row r="1347">
          <cell r="R1347" t="str">
            <v>324.SG</v>
          </cell>
          <cell r="S1347">
            <v>0</v>
          </cell>
        </row>
        <row r="1348">
          <cell r="R1348" t="str">
            <v>324.SG1</v>
          </cell>
          <cell r="S1348">
            <v>0</v>
          </cell>
        </row>
        <row r="1349">
          <cell r="R1349" t="str">
            <v>324.NA1</v>
          </cell>
          <cell r="S1349">
            <v>0</v>
          </cell>
        </row>
        <row r="1350">
          <cell r="R1350" t="str">
            <v>324.NA2</v>
          </cell>
          <cell r="S1350">
            <v>0</v>
          </cell>
        </row>
        <row r="1351">
          <cell r="R1351" t="str">
            <v>325.NA</v>
          </cell>
          <cell r="S1351">
            <v>0</v>
          </cell>
        </row>
        <row r="1352">
          <cell r="R1352" t="str">
            <v>325.SG</v>
          </cell>
          <cell r="S1352">
            <v>0</v>
          </cell>
        </row>
        <row r="1353">
          <cell r="R1353" t="str">
            <v>325.SG1</v>
          </cell>
          <cell r="S1353">
            <v>0</v>
          </cell>
        </row>
        <row r="1354">
          <cell r="R1354" t="str">
            <v>325.NA1</v>
          </cell>
          <cell r="S1354">
            <v>0</v>
          </cell>
        </row>
        <row r="1355">
          <cell r="R1355" t="str">
            <v>325.NA2</v>
          </cell>
          <cell r="S1355">
            <v>0</v>
          </cell>
        </row>
        <row r="1356">
          <cell r="R1356" t="str">
            <v>325.NA3</v>
          </cell>
          <cell r="S1356">
            <v>0</v>
          </cell>
        </row>
        <row r="1357">
          <cell r="R1357" t="str">
            <v>NP.NA</v>
          </cell>
          <cell r="S1357">
            <v>0</v>
          </cell>
        </row>
        <row r="1358">
          <cell r="R1358" t="str">
            <v>NP.SG</v>
          </cell>
          <cell r="S1358">
            <v>0</v>
          </cell>
        </row>
        <row r="1359">
          <cell r="R1359" t="str">
            <v>NP.NA1</v>
          </cell>
          <cell r="S1359">
            <v>0</v>
          </cell>
        </row>
        <row r="1360">
          <cell r="R1360" t="str">
            <v>NP.NA2</v>
          </cell>
          <cell r="S1360">
            <v>0</v>
          </cell>
        </row>
        <row r="1361">
          <cell r="R1361" t="str">
            <v>NP.NA3</v>
          </cell>
          <cell r="S1361">
            <v>0</v>
          </cell>
        </row>
        <row r="1362">
          <cell r="R1362" t="str">
            <v>Total Nuclear Production Plant.NA</v>
          </cell>
          <cell r="S1362">
            <v>0</v>
          </cell>
        </row>
        <row r="1363">
          <cell r="R1363" t="str">
            <v>Total Nuclear Production Plant.NA1</v>
          </cell>
          <cell r="S1363">
            <v>0</v>
          </cell>
        </row>
        <row r="1364">
          <cell r="R1364" t="str">
            <v>Total Nuclear Production Plant.NA2</v>
          </cell>
          <cell r="S1364">
            <v>0</v>
          </cell>
        </row>
        <row r="1365">
          <cell r="R1365" t="str">
            <v>Total Nuclear Production Plant.NA3</v>
          </cell>
          <cell r="S1365">
            <v>0</v>
          </cell>
        </row>
        <row r="1366">
          <cell r="R1366" t="str">
            <v>Summary of Nuclear Production Plant by Factor.NA</v>
          </cell>
          <cell r="S1366">
            <v>0</v>
          </cell>
        </row>
        <row r="1367">
          <cell r="R1367" t="str">
            <v>Summary of Nuclear Production Plant by Factor.NA1</v>
          </cell>
          <cell r="S1367">
            <v>0</v>
          </cell>
        </row>
        <row r="1368">
          <cell r="R1368" t="str">
            <v>Summary of Nuclear Production Plant by Factor.NA2</v>
          </cell>
          <cell r="S1368">
            <v>0</v>
          </cell>
        </row>
        <row r="1369">
          <cell r="R1369" t="str">
            <v>Summary of Nuclear Production Plant by Factor.NA3</v>
          </cell>
          <cell r="S1369">
            <v>0</v>
          </cell>
        </row>
        <row r="1370">
          <cell r="R1370" t="str">
            <v>Summary of Nuclear Production Plant by Factor.NA4</v>
          </cell>
          <cell r="S1370">
            <v>0</v>
          </cell>
        </row>
        <row r="1371">
          <cell r="R1371" t="str">
            <v>Total Nuclear Plant by Factor.NA</v>
          </cell>
          <cell r="S1371">
            <v>0</v>
          </cell>
        </row>
        <row r="1372">
          <cell r="R1372" t="str">
            <v>Total Nuclear Plant by Factor.NA1</v>
          </cell>
          <cell r="S1372">
            <v>0</v>
          </cell>
        </row>
        <row r="1373">
          <cell r="R1373" t="str">
            <v>330.NA</v>
          </cell>
          <cell r="S1373">
            <v>0</v>
          </cell>
        </row>
        <row r="1374">
          <cell r="R1374" t="str">
            <v>330.SG</v>
          </cell>
          <cell r="S1374">
            <v>2604683.4152962989</v>
          </cell>
        </row>
        <row r="1375">
          <cell r="R1375" t="str">
            <v>330.SG1</v>
          </cell>
          <cell r="S1375">
            <v>1328692.5628485242</v>
          </cell>
        </row>
        <row r="1376">
          <cell r="R1376" t="str">
            <v>330.SG2</v>
          </cell>
          <cell r="S1376">
            <v>3791309.0227014455</v>
          </cell>
        </row>
        <row r="1377">
          <cell r="R1377" t="str">
            <v>330.SG3</v>
          </cell>
          <cell r="S1377">
            <v>169689.74028517009</v>
          </cell>
        </row>
        <row r="1378">
          <cell r="R1378" t="str">
            <v>330.NA1</v>
          </cell>
          <cell r="S1378">
            <v>7894374.7411314389</v>
          </cell>
        </row>
        <row r="1379">
          <cell r="R1379" t="str">
            <v>330.NA2</v>
          </cell>
          <cell r="S1379">
            <v>0</v>
          </cell>
        </row>
        <row r="1380">
          <cell r="R1380" t="str">
            <v>331.NA</v>
          </cell>
          <cell r="S1380">
            <v>0</v>
          </cell>
        </row>
        <row r="1381">
          <cell r="R1381" t="str">
            <v>331.SG</v>
          </cell>
          <cell r="S1381">
            <v>5081654.4460929492</v>
          </cell>
        </row>
        <row r="1382">
          <cell r="R1382" t="str">
            <v>331.SG1</v>
          </cell>
          <cell r="S1382">
            <v>1317224.6074611507</v>
          </cell>
        </row>
        <row r="1383">
          <cell r="R1383" t="str">
            <v>331.SG2</v>
          </cell>
          <cell r="S1383">
            <v>38282772.95549576</v>
          </cell>
        </row>
        <row r="1384">
          <cell r="R1384" t="str">
            <v>331.SG3</v>
          </cell>
          <cell r="S1384">
            <v>2335888.2672245451</v>
          </cell>
        </row>
        <row r="1385">
          <cell r="R1385" t="str">
            <v>331.NA1</v>
          </cell>
          <cell r="S1385">
            <v>47017540.276274405</v>
          </cell>
        </row>
        <row r="1386">
          <cell r="R1386" t="str">
            <v>331.NA2</v>
          </cell>
          <cell r="S1386">
            <v>0</v>
          </cell>
        </row>
        <row r="1387">
          <cell r="R1387" t="str">
            <v>332.NA</v>
          </cell>
          <cell r="S1387">
            <v>0</v>
          </cell>
        </row>
        <row r="1388">
          <cell r="R1388" t="str">
            <v>332.SG</v>
          </cell>
          <cell r="S1388">
            <v>37184075.421697244</v>
          </cell>
        </row>
        <row r="1389">
          <cell r="R1389" t="str">
            <v>332.SG1</v>
          </cell>
          <cell r="S1389">
            <v>4852900.7339818636</v>
          </cell>
        </row>
        <row r="1390">
          <cell r="R1390" t="str">
            <v>332.SG2</v>
          </cell>
          <cell r="S1390">
            <v>71343488.495847628</v>
          </cell>
        </row>
        <row r="1391">
          <cell r="R1391" t="str">
            <v>332.SG3</v>
          </cell>
          <cell r="S1391">
            <v>16694721.97858835</v>
          </cell>
        </row>
        <row r="1392">
          <cell r="R1392" t="str">
            <v>332.NA1</v>
          </cell>
          <cell r="S1392">
            <v>130075186.63011509</v>
          </cell>
        </row>
        <row r="1393">
          <cell r="R1393" t="str">
            <v>332.NA2</v>
          </cell>
          <cell r="S1393">
            <v>0</v>
          </cell>
        </row>
        <row r="1394">
          <cell r="R1394" t="str">
            <v>333.NA</v>
          </cell>
          <cell r="S1394">
            <v>0</v>
          </cell>
        </row>
        <row r="1395">
          <cell r="R1395" t="str">
            <v>333.SG</v>
          </cell>
          <cell r="S1395">
            <v>7393203.2311472166</v>
          </cell>
        </row>
        <row r="1396">
          <cell r="R1396" t="str">
            <v>333.SG1</v>
          </cell>
          <cell r="S1396">
            <v>2117418.0103608225</v>
          </cell>
        </row>
        <row r="1397">
          <cell r="R1397" t="str">
            <v>333.SG2</v>
          </cell>
          <cell r="S1397">
            <v>13130846.61839211</v>
          </cell>
        </row>
        <row r="1398">
          <cell r="R1398" t="str">
            <v>333.SG3</v>
          </cell>
          <cell r="S1398">
            <v>7687987.3844603393</v>
          </cell>
        </row>
        <row r="1399">
          <cell r="R1399" t="str">
            <v>333.NA1</v>
          </cell>
          <cell r="S1399">
            <v>30329455.244360484</v>
          </cell>
        </row>
        <row r="1400">
          <cell r="R1400" t="str">
            <v>333.NA2</v>
          </cell>
          <cell r="S1400">
            <v>0</v>
          </cell>
        </row>
        <row r="1401">
          <cell r="R1401" t="str">
            <v>334.NA</v>
          </cell>
          <cell r="S1401">
            <v>0</v>
          </cell>
        </row>
        <row r="1402">
          <cell r="R1402" t="str">
            <v>334.SG</v>
          </cell>
          <cell r="S1402">
            <v>1028774.1149768856</v>
          </cell>
        </row>
        <row r="1403">
          <cell r="R1403" t="str">
            <v>334.SG1</v>
          </cell>
          <cell r="S1403">
            <v>874966.32882324886</v>
          </cell>
        </row>
        <row r="1404">
          <cell r="R1404" t="str">
            <v>334.SG2</v>
          </cell>
          <cell r="S1404">
            <v>15140204.774043309</v>
          </cell>
        </row>
        <row r="1405">
          <cell r="R1405" t="str">
            <v>334.SG3</v>
          </cell>
          <cell r="S1405">
            <v>1945909.0295338586</v>
          </cell>
        </row>
        <row r="1406">
          <cell r="R1406" t="str">
            <v>334.NA1</v>
          </cell>
          <cell r="S1406">
            <v>18989854.247377302</v>
          </cell>
        </row>
        <row r="1407">
          <cell r="R1407" t="str">
            <v>334.NA2</v>
          </cell>
          <cell r="S1407">
            <v>0</v>
          </cell>
        </row>
        <row r="1408">
          <cell r="R1408" t="str">
            <v>334.NA3</v>
          </cell>
          <cell r="S1408">
            <v>0</v>
          </cell>
        </row>
        <row r="1409">
          <cell r="R1409" t="str">
            <v>334.NA4</v>
          </cell>
          <cell r="S1409">
            <v>0</v>
          </cell>
        </row>
        <row r="1410">
          <cell r="R1410" t="str">
            <v>335.NA</v>
          </cell>
          <cell r="S1410">
            <v>0</v>
          </cell>
        </row>
        <row r="1411">
          <cell r="R1411" t="str">
            <v>335.SG</v>
          </cell>
          <cell r="S1411">
            <v>287923.8494808033</v>
          </cell>
        </row>
        <row r="1412">
          <cell r="R1412" t="str">
            <v>335.SG1</v>
          </cell>
          <cell r="S1412">
            <v>39612.92015633492</v>
          </cell>
        </row>
        <row r="1413">
          <cell r="R1413" t="str">
            <v>335.SG2</v>
          </cell>
          <cell r="S1413">
            <v>263658.20462783036</v>
          </cell>
        </row>
        <row r="1414">
          <cell r="R1414" t="str">
            <v>335.SG3</v>
          </cell>
          <cell r="S1414">
            <v>3259.2810705308689</v>
          </cell>
        </row>
        <row r="1415">
          <cell r="R1415" t="str">
            <v>335.NA1</v>
          </cell>
          <cell r="S1415">
            <v>594454.25533549953</v>
          </cell>
        </row>
        <row r="1416">
          <cell r="R1416" t="str">
            <v>335.NA2</v>
          </cell>
          <cell r="S1416">
            <v>0</v>
          </cell>
        </row>
        <row r="1417">
          <cell r="R1417" t="str">
            <v>336.NA</v>
          </cell>
          <cell r="S1417">
            <v>0</v>
          </cell>
        </row>
        <row r="1418">
          <cell r="R1418" t="str">
            <v>336.SG</v>
          </cell>
          <cell r="S1418">
            <v>1109555.8892556482</v>
          </cell>
        </row>
        <row r="1419">
          <cell r="R1419" t="str">
            <v>336.SG1</v>
          </cell>
          <cell r="S1419">
            <v>207248.39000613044</v>
          </cell>
        </row>
        <row r="1420">
          <cell r="R1420" t="str">
            <v>336.SG2</v>
          </cell>
          <cell r="S1420">
            <v>3257932.2336564176</v>
          </cell>
        </row>
        <row r="1421">
          <cell r="R1421" t="str">
            <v>336.SG3</v>
          </cell>
          <cell r="S1421">
            <v>205071.40687692285</v>
          </cell>
        </row>
        <row r="1422">
          <cell r="R1422" t="str">
            <v>336.NA1</v>
          </cell>
          <cell r="S1422">
            <v>4779807.9197951192</v>
          </cell>
        </row>
        <row r="1423">
          <cell r="R1423" t="str">
            <v>336.NA2</v>
          </cell>
          <cell r="S1423">
            <v>0</v>
          </cell>
        </row>
        <row r="1424">
          <cell r="R1424" t="str">
            <v>337.NA</v>
          </cell>
          <cell r="S1424">
            <v>0</v>
          </cell>
        </row>
        <row r="1425">
          <cell r="R1425" t="str">
            <v>337.S</v>
          </cell>
          <cell r="S1425">
            <v>0</v>
          </cell>
        </row>
        <row r="1426">
          <cell r="R1426" t="str">
            <v>337.NA1</v>
          </cell>
          <cell r="S1426">
            <v>0</v>
          </cell>
        </row>
        <row r="1427">
          <cell r="R1427" t="str">
            <v>337.NA2</v>
          </cell>
          <cell r="S1427">
            <v>0</v>
          </cell>
        </row>
        <row r="1428">
          <cell r="R1428" t="str">
            <v>HP.NA</v>
          </cell>
          <cell r="S1428">
            <v>0</v>
          </cell>
        </row>
        <row r="1429">
          <cell r="R1429" t="str">
            <v>HP.S</v>
          </cell>
          <cell r="S1429">
            <v>0</v>
          </cell>
        </row>
        <row r="1430">
          <cell r="R1430" t="str">
            <v>HP.SG</v>
          </cell>
          <cell r="S1430">
            <v>0</v>
          </cell>
        </row>
        <row r="1431">
          <cell r="R1431" t="str">
            <v>HP.SG1</v>
          </cell>
          <cell r="S1431">
            <v>0</v>
          </cell>
        </row>
        <row r="1432">
          <cell r="R1432" t="str">
            <v>HP.SG2</v>
          </cell>
          <cell r="S1432">
            <v>0</v>
          </cell>
        </row>
        <row r="1433">
          <cell r="R1433" t="str">
            <v>HP.NA1</v>
          </cell>
          <cell r="S1433">
            <v>0</v>
          </cell>
        </row>
        <row r="1434">
          <cell r="R1434" t="str">
            <v>HP.NA2</v>
          </cell>
          <cell r="S1434">
            <v>0</v>
          </cell>
        </row>
        <row r="1435">
          <cell r="R1435" t="str">
            <v>Total Hydraulic Production Plant.NA</v>
          </cell>
          <cell r="S1435">
            <v>239680673.31438935</v>
          </cell>
        </row>
        <row r="1436">
          <cell r="R1436" t="str">
            <v>Total Hydraulic Production Plant.NA1</v>
          </cell>
          <cell r="S1436">
            <v>0</v>
          </cell>
        </row>
        <row r="1437">
          <cell r="R1437" t="str">
            <v>Summary of Hydraulic Plant by Factor.NA</v>
          </cell>
          <cell r="S1437">
            <v>0</v>
          </cell>
        </row>
        <row r="1438">
          <cell r="R1438" t="str">
            <v>Summary of Hydraulic Plant by Factor.NA1</v>
          </cell>
          <cell r="S1438">
            <v>0</v>
          </cell>
        </row>
        <row r="1439">
          <cell r="R1439" t="str">
            <v>Summary of Hydraulic Plant by Factor.NA2</v>
          </cell>
          <cell r="S1439">
            <v>239680673.31438935</v>
          </cell>
        </row>
        <row r="1440">
          <cell r="R1440" t="str">
            <v>Summary of Hydraulic Plant by Factor.NA3</v>
          </cell>
          <cell r="S1440">
            <v>0</v>
          </cell>
        </row>
        <row r="1441">
          <cell r="R1441" t="str">
            <v>Summary of Hydraulic Plant by Factor.NA4</v>
          </cell>
          <cell r="S1441">
            <v>0</v>
          </cell>
        </row>
        <row r="1442">
          <cell r="R1442" t="str">
            <v>Total Hydraulic Plant by Factor.NA</v>
          </cell>
          <cell r="S1442">
            <v>239680673.31438935</v>
          </cell>
        </row>
        <row r="1443">
          <cell r="R1443" t="str">
            <v>Total Hydraulic Plant by Factor.NA1</v>
          </cell>
          <cell r="S1443">
            <v>0</v>
          </cell>
        </row>
        <row r="1444">
          <cell r="R1444" t="str">
            <v>340.NA</v>
          </cell>
          <cell r="S1444">
            <v>0</v>
          </cell>
        </row>
        <row r="1445">
          <cell r="R1445" t="str">
            <v>340.S</v>
          </cell>
          <cell r="S1445">
            <v>74985.87</v>
          </cell>
        </row>
        <row r="1446">
          <cell r="R1446" t="str">
            <v>340.SG</v>
          </cell>
          <cell r="S1446">
            <v>5953515.1357900845</v>
          </cell>
        </row>
        <row r="1447">
          <cell r="R1447" t="str">
            <v>340.SG1</v>
          </cell>
          <cell r="S1447">
            <v>1359776.7027593714</v>
          </cell>
        </row>
        <row r="1448">
          <cell r="R1448" t="str">
            <v>340.SG2</v>
          </cell>
          <cell r="S1448">
            <v>0</v>
          </cell>
        </row>
        <row r="1449">
          <cell r="R1449" t="str">
            <v>340.NA1</v>
          </cell>
          <cell r="S1449">
            <v>7388277.7085494557</v>
          </cell>
        </row>
        <row r="1450">
          <cell r="R1450" t="str">
            <v>340.NA2</v>
          </cell>
          <cell r="S1450">
            <v>0</v>
          </cell>
        </row>
        <row r="1451">
          <cell r="R1451" t="str">
            <v>341.NA</v>
          </cell>
          <cell r="S1451">
            <v>0</v>
          </cell>
        </row>
        <row r="1452">
          <cell r="R1452" t="str">
            <v>341.SG</v>
          </cell>
          <cell r="S1452">
            <v>26589729.619744323</v>
          </cell>
        </row>
        <row r="1453">
          <cell r="R1453" t="str">
            <v>341.SG1</v>
          </cell>
          <cell r="S1453">
            <v>19017.516648999681</v>
          </cell>
        </row>
        <row r="1454">
          <cell r="R1454" t="str">
            <v>341.SG2</v>
          </cell>
          <cell r="S1454">
            <v>12995561.370774547</v>
          </cell>
        </row>
        <row r="1455">
          <cell r="R1455" t="str">
            <v>341.SG3</v>
          </cell>
          <cell r="S1455">
            <v>1076786.9591704055</v>
          </cell>
        </row>
        <row r="1456">
          <cell r="R1456" t="str">
            <v>341.NA1</v>
          </cell>
          <cell r="S1456">
            <v>40681095.466338277</v>
          </cell>
        </row>
        <row r="1457">
          <cell r="R1457" t="str">
            <v>341.NA2</v>
          </cell>
          <cell r="S1457">
            <v>0</v>
          </cell>
        </row>
        <row r="1458">
          <cell r="R1458" t="str">
            <v>342.NA</v>
          </cell>
          <cell r="S1458">
            <v>0</v>
          </cell>
        </row>
        <row r="1459">
          <cell r="R1459" t="str">
            <v>342.SG</v>
          </cell>
          <cell r="S1459">
            <v>2122962.7832969641</v>
          </cell>
        </row>
        <row r="1460">
          <cell r="R1460" t="str">
            <v>342.SG1</v>
          </cell>
          <cell r="S1460">
            <v>0</v>
          </cell>
        </row>
        <row r="1461">
          <cell r="R1461" t="str">
            <v>342.SG2</v>
          </cell>
          <cell r="S1461">
            <v>597352.00551510125</v>
          </cell>
        </row>
        <row r="1462">
          <cell r="R1462" t="str">
            <v>342.NA1</v>
          </cell>
          <cell r="S1462">
            <v>2720314.7888120655</v>
          </cell>
        </row>
        <row r="1463">
          <cell r="R1463" t="str">
            <v>342.NA2</v>
          </cell>
          <cell r="S1463">
            <v>0</v>
          </cell>
        </row>
        <row r="1464">
          <cell r="R1464" t="str">
            <v>343.NA</v>
          </cell>
          <cell r="S1464">
            <v>0</v>
          </cell>
        </row>
        <row r="1465">
          <cell r="R1465" t="str">
            <v>343.S</v>
          </cell>
          <cell r="S1465">
            <v>0</v>
          </cell>
        </row>
        <row r="1466">
          <cell r="R1466" t="str">
            <v>343.SG</v>
          </cell>
          <cell r="S1466">
            <v>28162.658897034918</v>
          </cell>
        </row>
        <row r="1467">
          <cell r="R1467" t="str">
            <v>343.SG1</v>
          </cell>
          <cell r="S1467">
            <v>448921879.33140135</v>
          </cell>
        </row>
        <row r="1468">
          <cell r="R1468" t="str">
            <v>343.SG2</v>
          </cell>
          <cell r="S1468">
            <v>222239899.70476645</v>
          </cell>
        </row>
        <row r="1469">
          <cell r="R1469" t="str">
            <v>343.SG3</v>
          </cell>
          <cell r="S1469">
            <v>13832931.981570205</v>
          </cell>
        </row>
        <row r="1470">
          <cell r="R1470" t="str">
            <v>343.NA1</v>
          </cell>
          <cell r="S1470">
            <v>685022873.67663503</v>
          </cell>
        </row>
        <row r="1471">
          <cell r="R1471" t="str">
            <v>343.NA2</v>
          </cell>
          <cell r="S1471">
            <v>0</v>
          </cell>
        </row>
        <row r="1472">
          <cell r="R1472" t="str">
            <v>344.NA</v>
          </cell>
          <cell r="S1472">
            <v>0</v>
          </cell>
        </row>
        <row r="1473">
          <cell r="R1473" t="str">
            <v>344.S</v>
          </cell>
          <cell r="S1473">
            <v>0</v>
          </cell>
        </row>
        <row r="1474">
          <cell r="R1474" t="str">
            <v>344.SG</v>
          </cell>
          <cell r="S1474">
            <v>13603099.602419568</v>
          </cell>
        </row>
        <row r="1475">
          <cell r="R1475" t="str">
            <v>344.SG1</v>
          </cell>
          <cell r="S1475">
            <v>65716659.423039079</v>
          </cell>
        </row>
        <row r="1476">
          <cell r="R1476" t="str">
            <v>344.SG2</v>
          </cell>
          <cell r="S1476">
            <v>4153672.5646383846</v>
          </cell>
        </row>
        <row r="1477">
          <cell r="R1477" t="str">
            <v>344.NA1</v>
          </cell>
          <cell r="S1477">
            <v>83473431.59009704</v>
          </cell>
        </row>
        <row r="1478">
          <cell r="R1478" t="str">
            <v>344.NA2</v>
          </cell>
          <cell r="S1478">
            <v>0</v>
          </cell>
        </row>
        <row r="1479">
          <cell r="R1479" t="str">
            <v>345.NA</v>
          </cell>
          <cell r="S1479">
            <v>0</v>
          </cell>
        </row>
        <row r="1480">
          <cell r="R1480" t="str">
            <v>345.SG</v>
          </cell>
          <cell r="S1480">
            <v>31010374.778334524</v>
          </cell>
        </row>
        <row r="1481">
          <cell r="R1481" t="str">
            <v>345.SG1</v>
          </cell>
          <cell r="S1481">
            <v>28005534.262251768</v>
          </cell>
        </row>
        <row r="1482">
          <cell r="R1482" t="str">
            <v>345.SG2</v>
          </cell>
          <cell r="S1482">
            <v>15609.903229391521</v>
          </cell>
        </row>
        <row r="1483">
          <cell r="R1483" t="str">
            <v>345.SG3</v>
          </cell>
          <cell r="S1483">
            <v>737258.28907050588</v>
          </cell>
        </row>
        <row r="1484">
          <cell r="R1484" t="str">
            <v>345.NA1</v>
          </cell>
          <cell r="S1484">
            <v>59768777.232886195</v>
          </cell>
        </row>
        <row r="1485">
          <cell r="R1485" t="str">
            <v>345.NA2</v>
          </cell>
          <cell r="S1485">
            <v>0</v>
          </cell>
        </row>
        <row r="1486">
          <cell r="R1486" t="str">
            <v>345.NA3</v>
          </cell>
          <cell r="S1486">
            <v>0</v>
          </cell>
        </row>
        <row r="1487">
          <cell r="R1487" t="str">
            <v>345.NA4</v>
          </cell>
          <cell r="S1487">
            <v>0</v>
          </cell>
        </row>
        <row r="1488">
          <cell r="R1488" t="str">
            <v>346.NA</v>
          </cell>
          <cell r="S1488">
            <v>0</v>
          </cell>
        </row>
        <row r="1489">
          <cell r="R1489" t="str">
            <v>346.SG</v>
          </cell>
          <cell r="S1489">
            <v>2274442.5349151902</v>
          </cell>
        </row>
        <row r="1490">
          <cell r="R1490" t="str">
            <v>346.SG1</v>
          </cell>
          <cell r="S1490">
            <v>637752.05868968018</v>
          </cell>
        </row>
        <row r="1491">
          <cell r="R1491" t="str">
            <v>346.SG2</v>
          </cell>
          <cell r="S1491">
            <v>1373.9440047738742</v>
          </cell>
        </row>
        <row r="1492">
          <cell r="R1492" t="str">
            <v>346.NA1</v>
          </cell>
          <cell r="S1492">
            <v>2913568.5376096442</v>
          </cell>
        </row>
        <row r="1493">
          <cell r="R1493" t="str">
            <v>346.NA2</v>
          </cell>
          <cell r="S1493">
            <v>0</v>
          </cell>
        </row>
        <row r="1494">
          <cell r="R1494" t="str">
            <v>347.NA</v>
          </cell>
          <cell r="S1494">
            <v>0</v>
          </cell>
        </row>
        <row r="1495">
          <cell r="R1495" t="str">
            <v>347.S</v>
          </cell>
          <cell r="S1495">
            <v>0</v>
          </cell>
        </row>
        <row r="1496">
          <cell r="R1496" t="str">
            <v>347.NA1</v>
          </cell>
          <cell r="S1496">
            <v>0</v>
          </cell>
        </row>
        <row r="1497">
          <cell r="R1497" t="str">
            <v>347.NA2</v>
          </cell>
          <cell r="S1497">
            <v>0</v>
          </cell>
        </row>
        <row r="1498">
          <cell r="R1498" t="str">
            <v>OP.NA</v>
          </cell>
          <cell r="S1498">
            <v>0</v>
          </cell>
        </row>
        <row r="1499">
          <cell r="R1499" t="str">
            <v>OP.S</v>
          </cell>
          <cell r="S1499">
            <v>0</v>
          </cell>
        </row>
        <row r="1500">
          <cell r="R1500" t="str">
            <v>OP.SG</v>
          </cell>
          <cell r="S1500">
            <v>7148.0328794857205</v>
          </cell>
        </row>
        <row r="1501">
          <cell r="R1501" t="str">
            <v>OP.NA1</v>
          </cell>
          <cell r="S1501">
            <v>7148.0328794857205</v>
          </cell>
        </row>
        <row r="1502">
          <cell r="R1502" t="str">
            <v>OP.NA2</v>
          </cell>
          <cell r="S1502">
            <v>0</v>
          </cell>
        </row>
        <row r="1503">
          <cell r="R1503" t="str">
            <v>Total Other Production Plant.NA</v>
          </cell>
          <cell r="S1503">
            <v>881975487.03380716</v>
          </cell>
        </row>
        <row r="1504">
          <cell r="R1504" t="str">
            <v>Total Other Production Plant.NA1</v>
          </cell>
          <cell r="S1504">
            <v>0</v>
          </cell>
        </row>
        <row r="1505">
          <cell r="R1505" t="str">
            <v>Summary of Other Production Plant by Factor.NA</v>
          </cell>
          <cell r="S1505">
            <v>0</v>
          </cell>
        </row>
        <row r="1506">
          <cell r="R1506" t="str">
            <v>Summary of Other Production Plant by Factor.NA1</v>
          </cell>
          <cell r="S1506">
            <v>74985.87</v>
          </cell>
        </row>
        <row r="1507">
          <cell r="R1507" t="str">
            <v>Summary of Other Production Plant by Factor.NA2</v>
          </cell>
          <cell r="S1507">
            <v>0</v>
          </cell>
        </row>
        <row r="1508">
          <cell r="R1508" t="str">
            <v>Summary of Other Production Plant by Factor.NA3</v>
          </cell>
          <cell r="S1508">
            <v>881900501.16380727</v>
          </cell>
        </row>
        <row r="1509">
          <cell r="R1509" t="str">
            <v>Summary of Other Production Plant by Factor.NA4</v>
          </cell>
          <cell r="S1509">
            <v>0</v>
          </cell>
        </row>
        <row r="1510">
          <cell r="R1510" t="str">
            <v>Total of Other Production Plant by Factor.NA</v>
          </cell>
          <cell r="S1510">
            <v>881975487.03380728</v>
          </cell>
        </row>
        <row r="1511">
          <cell r="R1511" t="str">
            <v>Total of Other Production Plant by Factor.NA1</v>
          </cell>
          <cell r="S1511">
            <v>0</v>
          </cell>
        </row>
        <row r="1512">
          <cell r="R1512" t="str">
            <v>Experimental Plant.NA</v>
          </cell>
          <cell r="S1512">
            <v>0</v>
          </cell>
        </row>
        <row r="1513">
          <cell r="R1513" t="str">
            <v>103.NA</v>
          </cell>
          <cell r="S1513">
            <v>0</v>
          </cell>
        </row>
        <row r="1514">
          <cell r="R1514" t="str">
            <v>103.SG</v>
          </cell>
          <cell r="S1514">
            <v>0</v>
          </cell>
        </row>
        <row r="1515">
          <cell r="R1515" t="str">
            <v>Total Experimental Production Plant.NA</v>
          </cell>
          <cell r="S1515">
            <v>0</v>
          </cell>
        </row>
        <row r="1516">
          <cell r="R1516" t="str">
            <v>Total Experimental Production Plant.NA1</v>
          </cell>
          <cell r="S1516">
            <v>0</v>
          </cell>
        </row>
        <row r="1517">
          <cell r="R1517" t="str">
            <v>Total Production Plant.NA</v>
          </cell>
          <cell r="S1517">
            <v>2831485968.0051756</v>
          </cell>
        </row>
        <row r="1518">
          <cell r="R1518" t="str">
            <v>350.NA</v>
          </cell>
          <cell r="S1518">
            <v>0</v>
          </cell>
        </row>
        <row r="1519">
          <cell r="R1519" t="str">
            <v>350.SG</v>
          </cell>
          <cell r="S1519">
            <v>5307708.2389601851</v>
          </cell>
        </row>
        <row r="1520">
          <cell r="R1520" t="str">
            <v>350.SG1</v>
          </cell>
          <cell r="S1520">
            <v>12192892.387223769</v>
          </cell>
        </row>
        <row r="1521">
          <cell r="R1521" t="str">
            <v>350.SG2</v>
          </cell>
          <cell r="S1521">
            <v>36031717.516113587</v>
          </cell>
        </row>
        <row r="1522">
          <cell r="R1522" t="str">
            <v>350.NA1</v>
          </cell>
          <cell r="S1522">
            <v>53532318.142297536</v>
          </cell>
        </row>
        <row r="1523">
          <cell r="R1523" t="str">
            <v>350.NA2</v>
          </cell>
          <cell r="S1523">
            <v>0</v>
          </cell>
        </row>
        <row r="1524">
          <cell r="R1524" t="str">
            <v>352.NA</v>
          </cell>
          <cell r="S1524">
            <v>0</v>
          </cell>
        </row>
        <row r="1525">
          <cell r="R1525" t="str">
            <v>352.S</v>
          </cell>
          <cell r="S1525">
            <v>0</v>
          </cell>
        </row>
        <row r="1526">
          <cell r="R1526" t="str">
            <v>352.SG</v>
          </cell>
          <cell r="S1526">
            <v>1848928.6370982712</v>
          </cell>
        </row>
        <row r="1527">
          <cell r="R1527" t="str">
            <v>352.SG1</v>
          </cell>
          <cell r="S1527">
            <v>4545035.5445929486</v>
          </cell>
        </row>
        <row r="1528">
          <cell r="R1528" t="str">
            <v>352.SG2</v>
          </cell>
          <cell r="S1528">
            <v>37937597.195117429</v>
          </cell>
        </row>
        <row r="1529">
          <cell r="R1529" t="str">
            <v>352.NA1</v>
          </cell>
          <cell r="S1529">
            <v>44331561.376808651</v>
          </cell>
        </row>
        <row r="1530">
          <cell r="R1530" t="str">
            <v>352.NA2</v>
          </cell>
          <cell r="S1530">
            <v>0</v>
          </cell>
        </row>
        <row r="1531">
          <cell r="R1531" t="str">
            <v>353.NA</v>
          </cell>
          <cell r="S1531">
            <v>0</v>
          </cell>
        </row>
        <row r="1532">
          <cell r="R1532" t="str">
            <v>353.SG</v>
          </cell>
          <cell r="S1532">
            <v>29651540.819998071</v>
          </cell>
        </row>
        <row r="1533">
          <cell r="R1533" t="str">
            <v>353.SG1</v>
          </cell>
          <cell r="S1533">
            <v>44071343.92274005</v>
          </cell>
        </row>
        <row r="1534">
          <cell r="R1534" t="str">
            <v>353.SG2</v>
          </cell>
          <cell r="S1534">
            <v>371496855.86757767</v>
          </cell>
        </row>
        <row r="1535">
          <cell r="R1535" t="str">
            <v>353.NA1</v>
          </cell>
          <cell r="S1535">
            <v>445219740.6103158</v>
          </cell>
        </row>
        <row r="1536">
          <cell r="R1536" t="str">
            <v>353.NA2</v>
          </cell>
          <cell r="S1536">
            <v>0</v>
          </cell>
        </row>
        <row r="1537">
          <cell r="R1537" t="str">
            <v>354.NA</v>
          </cell>
          <cell r="S1537">
            <v>0</v>
          </cell>
        </row>
        <row r="1538">
          <cell r="R1538" t="str">
            <v>354.SG</v>
          </cell>
          <cell r="S1538">
            <v>39169525.584751464</v>
          </cell>
        </row>
        <row r="1539">
          <cell r="R1539" t="str">
            <v>354.SG1</v>
          </cell>
          <cell r="S1539">
            <v>33590093.504720211</v>
          </cell>
        </row>
        <row r="1540">
          <cell r="R1540" t="str">
            <v>354.SG2</v>
          </cell>
          <cell r="S1540">
            <v>194171515.76856649</v>
          </cell>
        </row>
        <row r="1541">
          <cell r="R1541" t="str">
            <v>354.NA1</v>
          </cell>
          <cell r="S1541">
            <v>266931134.85803816</v>
          </cell>
        </row>
        <row r="1542">
          <cell r="R1542" t="str">
            <v>354.NA2</v>
          </cell>
          <cell r="S1542">
            <v>0</v>
          </cell>
        </row>
        <row r="1543">
          <cell r="R1543" t="str">
            <v>355.NA</v>
          </cell>
          <cell r="S1543">
            <v>0</v>
          </cell>
        </row>
        <row r="1544">
          <cell r="R1544" t="str">
            <v>355.SG</v>
          </cell>
          <cell r="S1544">
            <v>16474529.993119432</v>
          </cell>
        </row>
        <row r="1545">
          <cell r="R1545" t="str">
            <v>355.SG1</v>
          </cell>
          <cell r="S1545">
            <v>29113744.808099099</v>
          </cell>
        </row>
        <row r="1546">
          <cell r="R1546" t="str">
            <v>355.SG2</v>
          </cell>
          <cell r="S1546">
            <v>191179250.66619596</v>
          </cell>
        </row>
        <row r="1547">
          <cell r="R1547" t="str">
            <v>355.NA1</v>
          </cell>
          <cell r="S1547">
            <v>236767525.4674145</v>
          </cell>
        </row>
        <row r="1548">
          <cell r="R1548" t="str">
            <v>355.NA2</v>
          </cell>
          <cell r="S1548">
            <v>0</v>
          </cell>
        </row>
        <row r="1549">
          <cell r="R1549" t="str">
            <v>356.NA</v>
          </cell>
          <cell r="S1549">
            <v>0</v>
          </cell>
        </row>
        <row r="1550">
          <cell r="R1550" t="str">
            <v>356.SG</v>
          </cell>
          <cell r="S1550">
            <v>45862491.938003942</v>
          </cell>
        </row>
        <row r="1551">
          <cell r="R1551" t="str">
            <v>356.SG1</v>
          </cell>
          <cell r="S1551">
            <v>39509188.33575096</v>
          </cell>
        </row>
        <row r="1552">
          <cell r="R1552" t="str">
            <v>356.SG2</v>
          </cell>
          <cell r="S1552">
            <v>155568236.53752333</v>
          </cell>
        </row>
        <row r="1553">
          <cell r="R1553" t="str">
            <v>356.NA1</v>
          </cell>
          <cell r="S1553">
            <v>240939916.81127822</v>
          </cell>
        </row>
        <row r="1554">
          <cell r="R1554" t="str">
            <v>356.NA2</v>
          </cell>
          <cell r="S1554">
            <v>0</v>
          </cell>
        </row>
        <row r="1555">
          <cell r="R1555" t="str">
            <v>357.NA</v>
          </cell>
          <cell r="S1555">
            <v>0</v>
          </cell>
        </row>
        <row r="1556">
          <cell r="R1556" t="str">
            <v>357.SG</v>
          </cell>
          <cell r="S1556">
            <v>1605.475973934412</v>
          </cell>
        </row>
        <row r="1557">
          <cell r="R1557" t="str">
            <v>357.SG1</v>
          </cell>
          <cell r="S1557">
            <v>23095.754386981222</v>
          </cell>
        </row>
        <row r="1558">
          <cell r="R1558" t="str">
            <v>357.SG2</v>
          </cell>
          <cell r="S1558">
            <v>813572.430345534</v>
          </cell>
        </row>
        <row r="1559">
          <cell r="R1559" t="str">
            <v>357.NA1</v>
          </cell>
          <cell r="S1559">
            <v>838273.66070644965</v>
          </cell>
        </row>
        <row r="1560">
          <cell r="R1560" t="str">
            <v>357.NA2</v>
          </cell>
          <cell r="S1560">
            <v>0</v>
          </cell>
        </row>
        <row r="1561">
          <cell r="R1561" t="str">
            <v>358.NA</v>
          </cell>
          <cell r="S1561">
            <v>0</v>
          </cell>
        </row>
        <row r="1562">
          <cell r="R1562" t="str">
            <v>358.SG</v>
          </cell>
          <cell r="S1562">
            <v>0</v>
          </cell>
        </row>
        <row r="1563">
          <cell r="R1563" t="str">
            <v>358.SG1</v>
          </cell>
          <cell r="S1563">
            <v>274060.83374341414</v>
          </cell>
        </row>
        <row r="1564">
          <cell r="R1564" t="str">
            <v>358.SG2</v>
          </cell>
          <cell r="S1564">
            <v>1615274.6773366721</v>
          </cell>
        </row>
        <row r="1565">
          <cell r="R1565" t="str">
            <v>358.NA1</v>
          </cell>
          <cell r="S1565">
            <v>1889335.5110800862</v>
          </cell>
        </row>
        <row r="1566">
          <cell r="R1566" t="str">
            <v>358.NA2</v>
          </cell>
          <cell r="S1566">
            <v>0</v>
          </cell>
        </row>
        <row r="1567">
          <cell r="R1567" t="str">
            <v>359.NA</v>
          </cell>
          <cell r="S1567">
            <v>0</v>
          </cell>
        </row>
        <row r="1568">
          <cell r="R1568" t="str">
            <v>359.SG</v>
          </cell>
          <cell r="S1568">
            <v>469479.99857981689</v>
          </cell>
        </row>
        <row r="1569">
          <cell r="R1569" t="str">
            <v>359.SG1</v>
          </cell>
          <cell r="S1569">
            <v>111008.39506194866</v>
          </cell>
        </row>
        <row r="1570">
          <cell r="R1570" t="str">
            <v>359.SG2</v>
          </cell>
          <cell r="S1570">
            <v>2396436.9690770921</v>
          </cell>
        </row>
        <row r="1571">
          <cell r="R1571" t="str">
            <v>359.NA1</v>
          </cell>
          <cell r="S1571">
            <v>2976925.3627188578</v>
          </cell>
        </row>
        <row r="1572">
          <cell r="R1572" t="str">
            <v>359.NA2</v>
          </cell>
          <cell r="S1572">
            <v>0</v>
          </cell>
        </row>
        <row r="1573">
          <cell r="R1573" t="str">
            <v>TP.NA</v>
          </cell>
          <cell r="S1573">
            <v>0</v>
          </cell>
        </row>
        <row r="1574">
          <cell r="R1574" t="str">
            <v>TP.SG</v>
          </cell>
          <cell r="S1574">
            <v>32447926.742907908</v>
          </cell>
        </row>
        <row r="1575">
          <cell r="R1575" t="str">
            <v>TP.NA1</v>
          </cell>
          <cell r="S1575">
            <v>32447926.742907908</v>
          </cell>
        </row>
        <row r="1576">
          <cell r="R1576" t="str">
            <v>TP.NA2</v>
          </cell>
          <cell r="S1576">
            <v>0</v>
          </cell>
        </row>
        <row r="1577">
          <cell r="R1577" t="str">
            <v>TS0.NA</v>
          </cell>
          <cell r="S1577">
            <v>0</v>
          </cell>
        </row>
        <row r="1578">
          <cell r="R1578" t="str">
            <v>TS0.SG</v>
          </cell>
          <cell r="S1578">
            <v>0</v>
          </cell>
        </row>
        <row r="1579">
          <cell r="R1579" t="str">
            <v>TS0.NA1</v>
          </cell>
          <cell r="S1579">
            <v>0</v>
          </cell>
        </row>
        <row r="1580">
          <cell r="R1580" t="str">
            <v>TS0.NA2</v>
          </cell>
          <cell r="S1580">
            <v>0</v>
          </cell>
        </row>
        <row r="1581">
          <cell r="R1581" t="str">
            <v>Total Transmission Plant.NA</v>
          </cell>
          <cell r="S1581">
            <v>1325874658.5435662</v>
          </cell>
        </row>
        <row r="1582">
          <cell r="R1582" t="str">
            <v>Summary of Transmission Plant by Factor.NA</v>
          </cell>
          <cell r="S1582">
            <v>0</v>
          </cell>
        </row>
        <row r="1583">
          <cell r="R1583" t="str">
            <v>Summary of Transmission Plant by Factor.NA1</v>
          </cell>
          <cell r="S1583">
            <v>0</v>
          </cell>
        </row>
        <row r="1584">
          <cell r="R1584" t="str">
            <v>Summary of Transmission Plant by Factor.NA2</v>
          </cell>
          <cell r="S1584">
            <v>0</v>
          </cell>
        </row>
        <row r="1585">
          <cell r="R1585" t="str">
            <v>Summary of Transmission Plant by Factor.NA3</v>
          </cell>
          <cell r="S1585">
            <v>1325874658.5435662</v>
          </cell>
        </row>
        <row r="1586">
          <cell r="R1586" t="str">
            <v>Total Transmission Plant by Factor.NA</v>
          </cell>
          <cell r="S1586">
            <v>1325874658.5435662</v>
          </cell>
        </row>
        <row r="1587">
          <cell r="R1587" t="str">
            <v>360.NA</v>
          </cell>
          <cell r="S1587">
            <v>0</v>
          </cell>
        </row>
        <row r="1588">
          <cell r="R1588" t="str">
            <v>360.S1</v>
          </cell>
          <cell r="S1588">
            <v>13606121.9907692</v>
          </cell>
        </row>
        <row r="1589">
          <cell r="R1589" t="str">
            <v>360.NA1</v>
          </cell>
          <cell r="S1589">
            <v>13606121.9907692</v>
          </cell>
        </row>
        <row r="1590">
          <cell r="R1590" t="str">
            <v>360.NA2</v>
          </cell>
          <cell r="S1590">
            <v>0</v>
          </cell>
        </row>
        <row r="1591">
          <cell r="R1591" t="str">
            <v>361.NA</v>
          </cell>
          <cell r="S1591">
            <v>0</v>
          </cell>
        </row>
        <row r="1592">
          <cell r="R1592" t="str">
            <v>361.S1</v>
          </cell>
          <cell r="S1592">
            <v>23143764.822307602</v>
          </cell>
        </row>
        <row r="1593">
          <cell r="R1593" t="str">
            <v>361.NA1</v>
          </cell>
          <cell r="S1593">
            <v>23143764.822307602</v>
          </cell>
        </row>
        <row r="1594">
          <cell r="R1594" t="str">
            <v>361.NA2</v>
          </cell>
          <cell r="S1594">
            <v>0</v>
          </cell>
        </row>
        <row r="1595">
          <cell r="R1595" t="str">
            <v>362.NA</v>
          </cell>
          <cell r="S1595">
            <v>0</v>
          </cell>
        </row>
        <row r="1596">
          <cell r="R1596" t="str">
            <v>362.S1</v>
          </cell>
          <cell r="S1596">
            <v>217985686.68846101</v>
          </cell>
        </row>
        <row r="1597">
          <cell r="R1597" t="str">
            <v>362.NA1</v>
          </cell>
          <cell r="S1597">
            <v>217985686.68846101</v>
          </cell>
        </row>
        <row r="1598">
          <cell r="R1598" t="str">
            <v>362.NA2</v>
          </cell>
          <cell r="S1598">
            <v>0</v>
          </cell>
        </row>
        <row r="1599">
          <cell r="R1599" t="str">
            <v>363.NA</v>
          </cell>
          <cell r="S1599">
            <v>0</v>
          </cell>
        </row>
        <row r="1600">
          <cell r="R1600" t="str">
            <v>363.S1</v>
          </cell>
          <cell r="S1600">
            <v>0</v>
          </cell>
        </row>
        <row r="1601">
          <cell r="R1601" t="str">
            <v>363.NA1</v>
          </cell>
          <cell r="S1601">
            <v>0</v>
          </cell>
        </row>
        <row r="1602">
          <cell r="R1602" t="str">
            <v>363.NA2</v>
          </cell>
          <cell r="S1602">
            <v>0</v>
          </cell>
        </row>
        <row r="1603">
          <cell r="R1603" t="str">
            <v>364.NA</v>
          </cell>
          <cell r="S1603">
            <v>0</v>
          </cell>
        </row>
        <row r="1604">
          <cell r="R1604" t="str">
            <v>364.S1</v>
          </cell>
          <cell r="S1604">
            <v>349314602.05000001</v>
          </cell>
        </row>
        <row r="1605">
          <cell r="R1605" t="str">
            <v>364.NA1</v>
          </cell>
          <cell r="S1605">
            <v>349314602.05000001</v>
          </cell>
        </row>
        <row r="1606">
          <cell r="R1606" t="str">
            <v>364.NA2</v>
          </cell>
          <cell r="S1606">
            <v>0</v>
          </cell>
        </row>
        <row r="1607">
          <cell r="R1607" t="str">
            <v>365.NA</v>
          </cell>
          <cell r="S1607">
            <v>0</v>
          </cell>
        </row>
        <row r="1608">
          <cell r="R1608" t="str">
            <v>365.S1</v>
          </cell>
          <cell r="S1608">
            <v>240330975.02846101</v>
          </cell>
        </row>
        <row r="1609">
          <cell r="R1609" t="str">
            <v>365.NA1</v>
          </cell>
          <cell r="S1609">
            <v>240330975.02846101</v>
          </cell>
        </row>
        <row r="1610">
          <cell r="R1610" t="str">
            <v>365.NA2</v>
          </cell>
          <cell r="S1610">
            <v>0</v>
          </cell>
        </row>
        <row r="1611">
          <cell r="R1611" t="str">
            <v>366.NA</v>
          </cell>
          <cell r="S1611">
            <v>0</v>
          </cell>
        </row>
        <row r="1612">
          <cell r="R1612" t="str">
            <v>366.S1</v>
          </cell>
          <cell r="S1612">
            <v>86762361.876153797</v>
          </cell>
        </row>
        <row r="1613">
          <cell r="R1613" t="str">
            <v>366.NA1</v>
          </cell>
          <cell r="S1613">
            <v>86762361.876153797</v>
          </cell>
        </row>
        <row r="1614">
          <cell r="R1614" t="str">
            <v>366.NA2</v>
          </cell>
          <cell r="S1614">
            <v>0</v>
          </cell>
        </row>
        <row r="1615">
          <cell r="R1615" t="str">
            <v>366.NA3</v>
          </cell>
          <cell r="S1615">
            <v>0</v>
          </cell>
        </row>
        <row r="1616">
          <cell r="R1616" t="str">
            <v>366.NA4</v>
          </cell>
          <cell r="S1616">
            <v>0</v>
          </cell>
        </row>
        <row r="1617">
          <cell r="R1617" t="str">
            <v>366.NA5</v>
          </cell>
          <cell r="S1617">
            <v>0</v>
          </cell>
        </row>
        <row r="1618">
          <cell r="R1618" t="str">
            <v>367.NA</v>
          </cell>
          <cell r="S1618">
            <v>0</v>
          </cell>
        </row>
        <row r="1619">
          <cell r="R1619" t="str">
            <v>367.S1</v>
          </cell>
          <cell r="S1619">
            <v>162746064.622307</v>
          </cell>
        </row>
        <row r="1620">
          <cell r="R1620" t="str">
            <v>367.NA1</v>
          </cell>
          <cell r="S1620">
            <v>162746064.622307</v>
          </cell>
        </row>
        <row r="1621">
          <cell r="R1621" t="str">
            <v>367.NA2</v>
          </cell>
          <cell r="S1621">
            <v>0</v>
          </cell>
        </row>
        <row r="1622">
          <cell r="R1622" t="str">
            <v>368.NA</v>
          </cell>
          <cell r="S1622">
            <v>0</v>
          </cell>
        </row>
        <row r="1623">
          <cell r="R1623" t="str">
            <v>368.S1</v>
          </cell>
          <cell r="S1623">
            <v>404074064.64230698</v>
          </cell>
        </row>
        <row r="1624">
          <cell r="R1624" t="str">
            <v>368.NA1</v>
          </cell>
          <cell r="S1624">
            <v>404074064.64230698</v>
          </cell>
        </row>
        <row r="1625">
          <cell r="R1625" t="str">
            <v>368.NA2</v>
          </cell>
          <cell r="S1625">
            <v>0</v>
          </cell>
        </row>
        <row r="1626">
          <cell r="R1626" t="str">
            <v>369.NA</v>
          </cell>
          <cell r="S1626">
            <v>0</v>
          </cell>
        </row>
        <row r="1627">
          <cell r="R1627" t="str">
            <v>369.S1</v>
          </cell>
          <cell r="S1627">
            <v>236172187.63230699</v>
          </cell>
        </row>
        <row r="1628">
          <cell r="R1628" t="str">
            <v>369.NA1</v>
          </cell>
          <cell r="S1628">
            <v>236172187.63230699</v>
          </cell>
        </row>
        <row r="1629">
          <cell r="R1629" t="str">
            <v>369.NA2</v>
          </cell>
          <cell r="S1629">
            <v>0</v>
          </cell>
        </row>
        <row r="1630">
          <cell r="R1630" t="str">
            <v>370.NA</v>
          </cell>
          <cell r="S1630">
            <v>0</v>
          </cell>
        </row>
        <row r="1631">
          <cell r="R1631" t="str">
            <v>370.S1</v>
          </cell>
          <cell r="S1631">
            <v>59706363.708461501</v>
          </cell>
        </row>
        <row r="1632">
          <cell r="R1632" t="str">
            <v>370.NA1</v>
          </cell>
          <cell r="S1632">
            <v>59706363.708461501</v>
          </cell>
        </row>
        <row r="1633">
          <cell r="R1633" t="str">
            <v>370.NA2</v>
          </cell>
          <cell r="S1633">
            <v>0</v>
          </cell>
        </row>
        <row r="1634">
          <cell r="R1634" t="str">
            <v>371.NA</v>
          </cell>
          <cell r="S1634">
            <v>0</v>
          </cell>
        </row>
        <row r="1635">
          <cell r="R1635" t="str">
            <v>371.S1</v>
          </cell>
          <cell r="S1635">
            <v>2539919.81</v>
          </cell>
        </row>
        <row r="1636">
          <cell r="R1636" t="str">
            <v>371.NA1</v>
          </cell>
          <cell r="S1636">
            <v>2539919.81</v>
          </cell>
        </row>
        <row r="1637">
          <cell r="R1637" t="str">
            <v>371.NA2</v>
          </cell>
          <cell r="S1637">
            <v>0</v>
          </cell>
        </row>
        <row r="1638">
          <cell r="R1638" t="str">
            <v>372.NA</v>
          </cell>
          <cell r="S1638">
            <v>0</v>
          </cell>
        </row>
        <row r="1639">
          <cell r="R1639" t="str">
            <v>372.S1</v>
          </cell>
          <cell r="S1639">
            <v>0</v>
          </cell>
        </row>
        <row r="1640">
          <cell r="R1640" t="str">
            <v>372.NA1</v>
          </cell>
          <cell r="S1640">
            <v>0</v>
          </cell>
        </row>
        <row r="1641">
          <cell r="R1641" t="str">
            <v>372.NA2</v>
          </cell>
          <cell r="S1641">
            <v>0</v>
          </cell>
        </row>
        <row r="1642">
          <cell r="R1642" t="str">
            <v>373.NA2</v>
          </cell>
          <cell r="S1642">
            <v>0</v>
          </cell>
        </row>
        <row r="1643">
          <cell r="R1643" t="str">
            <v>373.S1</v>
          </cell>
          <cell r="S1643">
            <v>22570478.454615299</v>
          </cell>
        </row>
        <row r="1644">
          <cell r="R1644" t="str">
            <v>373.NA3</v>
          </cell>
          <cell r="S1644">
            <v>22570478.454615299</v>
          </cell>
        </row>
        <row r="1645">
          <cell r="R1645" t="str">
            <v>373.NA4</v>
          </cell>
          <cell r="S1645">
            <v>0</v>
          </cell>
        </row>
        <row r="1646">
          <cell r="R1646" t="str">
            <v>DP.NA</v>
          </cell>
          <cell r="S1646">
            <v>0</v>
          </cell>
        </row>
        <row r="1647">
          <cell r="R1647" t="str">
            <v>DP.S</v>
          </cell>
          <cell r="S1647">
            <v>4054671.07</v>
          </cell>
        </row>
        <row r="1648">
          <cell r="R1648" t="str">
            <v>DP.NA1</v>
          </cell>
          <cell r="S1648">
            <v>4054671.07</v>
          </cell>
        </row>
        <row r="1649">
          <cell r="R1649" t="str">
            <v>DP.NA2</v>
          </cell>
          <cell r="S1649">
            <v>0</v>
          </cell>
        </row>
        <row r="1650">
          <cell r="R1650" t="str">
            <v>DS0.NA</v>
          </cell>
          <cell r="S1650">
            <v>0</v>
          </cell>
        </row>
        <row r="1651">
          <cell r="R1651" t="str">
            <v>DS0.S</v>
          </cell>
          <cell r="S1651">
            <v>0</v>
          </cell>
        </row>
        <row r="1652">
          <cell r="R1652" t="str">
            <v>DS0.NA1</v>
          </cell>
          <cell r="S1652">
            <v>0</v>
          </cell>
        </row>
        <row r="1653">
          <cell r="R1653" t="str">
            <v>DS0.NA2</v>
          </cell>
          <cell r="S1653">
            <v>0</v>
          </cell>
        </row>
        <row r="1654">
          <cell r="R1654" t="str">
            <v>DS0.NA3</v>
          </cell>
          <cell r="S1654">
            <v>0</v>
          </cell>
        </row>
        <row r="1655">
          <cell r="R1655" t="str">
            <v>Total Distribution Plant.NA</v>
          </cell>
          <cell r="S1655">
            <v>1823007262.3961504</v>
          </cell>
        </row>
        <row r="1656">
          <cell r="R1656" t="str">
            <v>Total Distribution Plant.NA1</v>
          </cell>
          <cell r="S1656">
            <v>0</v>
          </cell>
        </row>
        <row r="1657">
          <cell r="R1657" t="str">
            <v>Summary of Distribution Plant by Factor.NA</v>
          </cell>
          <cell r="S1657">
            <v>0</v>
          </cell>
        </row>
        <row r="1658">
          <cell r="R1658" t="str">
            <v>Summary of Distribution Plant by Factor.NA1</v>
          </cell>
          <cell r="S1658">
            <v>1823007262.3961504</v>
          </cell>
        </row>
        <row r="1659">
          <cell r="R1659" t="str">
            <v>Summary of Distribution Plant by Factor.NA2</v>
          </cell>
          <cell r="S1659">
            <v>0</v>
          </cell>
        </row>
        <row r="1660">
          <cell r="R1660" t="str">
            <v>Total Distribution Plant by Factor.NA</v>
          </cell>
          <cell r="S1660">
            <v>1823007262.3961504</v>
          </cell>
        </row>
        <row r="1661">
          <cell r="R1661" t="str">
            <v>389.NA</v>
          </cell>
          <cell r="S1661">
            <v>0</v>
          </cell>
        </row>
        <row r="1662">
          <cell r="R1662" t="str">
            <v>389.S</v>
          </cell>
          <cell r="S1662">
            <v>4604375.78</v>
          </cell>
        </row>
        <row r="1663">
          <cell r="R1663" t="str">
            <v>389.CN</v>
          </cell>
          <cell r="S1663">
            <v>343002.15189515863</v>
          </cell>
        </row>
        <row r="1664">
          <cell r="R1664" t="str">
            <v>389.SG</v>
          </cell>
          <cell r="S1664">
            <v>83.743935504196969</v>
          </cell>
        </row>
        <row r="1665">
          <cell r="R1665" t="str">
            <v>389.SG1</v>
          </cell>
          <cell r="S1665">
            <v>309.33999767747048</v>
          </cell>
        </row>
        <row r="1666">
          <cell r="R1666" t="str">
            <v>389.SO</v>
          </cell>
          <cell r="S1666">
            <v>1537307.783212021</v>
          </cell>
        </row>
        <row r="1667">
          <cell r="R1667" t="str">
            <v>389.NA1</v>
          </cell>
          <cell r="S1667">
            <v>6485078.7990403613</v>
          </cell>
        </row>
        <row r="1668">
          <cell r="R1668" t="str">
            <v>389.NA2</v>
          </cell>
          <cell r="S1668">
            <v>0</v>
          </cell>
        </row>
        <row r="1669">
          <cell r="R1669" t="str">
            <v>390.NA</v>
          </cell>
          <cell r="S1669">
            <v>0</v>
          </cell>
        </row>
        <row r="1670">
          <cell r="R1670" t="str">
            <v>390.S</v>
          </cell>
          <cell r="S1670">
            <v>34658232.715384603</v>
          </cell>
        </row>
        <row r="1671">
          <cell r="R1671" t="str">
            <v>390.SG</v>
          </cell>
          <cell r="S1671">
            <v>86340.072134968446</v>
          </cell>
        </row>
        <row r="1672">
          <cell r="R1672" t="str">
            <v>390.SG1</v>
          </cell>
          <cell r="S1672">
            <v>411497.05094286409</v>
          </cell>
        </row>
        <row r="1673">
          <cell r="R1673" t="str">
            <v>390.CN</v>
          </cell>
          <cell r="S1673">
            <v>3406570.7169336407</v>
          </cell>
        </row>
        <row r="1674">
          <cell r="R1674" t="str">
            <v>390.SG2</v>
          </cell>
          <cell r="S1674">
            <v>1333424.4134972175</v>
          </cell>
        </row>
        <row r="1675">
          <cell r="R1675" t="str">
            <v>390.SE</v>
          </cell>
          <cell r="S1675">
            <v>2188.4104053161914</v>
          </cell>
        </row>
        <row r="1676">
          <cell r="R1676" t="str">
            <v>390.SO</v>
          </cell>
          <cell r="S1676">
            <v>25121305.178820603</v>
          </cell>
        </row>
        <row r="1677">
          <cell r="R1677" t="str">
            <v>390.NA1</v>
          </cell>
          <cell r="S1677">
            <v>65019558.558119208</v>
          </cell>
        </row>
        <row r="1678">
          <cell r="R1678" t="str">
            <v>390.NA2</v>
          </cell>
          <cell r="S1678">
            <v>0</v>
          </cell>
        </row>
        <row r="1679">
          <cell r="R1679" t="str">
            <v>391.NA</v>
          </cell>
          <cell r="S1679">
            <v>0</v>
          </cell>
        </row>
        <row r="1680">
          <cell r="R1680" t="str">
            <v>391.S</v>
          </cell>
          <cell r="S1680">
            <v>3342419.9276923002</v>
          </cell>
        </row>
        <row r="1681">
          <cell r="R1681" t="str">
            <v>391.SG</v>
          </cell>
          <cell r="S1681">
            <v>214.90863823506641</v>
          </cell>
        </row>
        <row r="1682">
          <cell r="R1682" t="str">
            <v>391.SG1</v>
          </cell>
          <cell r="S1682">
            <v>102.64300113120424</v>
          </cell>
        </row>
        <row r="1683">
          <cell r="R1683" t="str">
            <v>391.CN</v>
          </cell>
          <cell r="S1683">
            <v>2442324.3538861466</v>
          </cell>
        </row>
        <row r="1684">
          <cell r="R1684" t="str">
            <v>391.SG2</v>
          </cell>
          <cell r="S1684">
            <v>1211939.6487307977</v>
          </cell>
        </row>
        <row r="1685">
          <cell r="R1685" t="str">
            <v>391.SE</v>
          </cell>
          <cell r="S1685">
            <v>11851.986303314614</v>
          </cell>
        </row>
        <row r="1686">
          <cell r="R1686" t="str">
            <v>391.SO</v>
          </cell>
          <cell r="S1686">
            <v>16862473.010788392</v>
          </cell>
        </row>
        <row r="1687">
          <cell r="R1687" t="str">
            <v>391.SG3</v>
          </cell>
          <cell r="S1687">
            <v>22847.927071828348</v>
          </cell>
        </row>
        <row r="1688">
          <cell r="R1688" t="str">
            <v>391.SG4</v>
          </cell>
          <cell r="S1688">
            <v>0</v>
          </cell>
        </row>
        <row r="1689">
          <cell r="R1689" t="str">
            <v>391.NA1</v>
          </cell>
          <cell r="S1689">
            <v>23894174.406112146</v>
          </cell>
        </row>
        <row r="1690">
          <cell r="R1690" t="str">
            <v>391.NA2</v>
          </cell>
          <cell r="S1690">
            <v>0</v>
          </cell>
        </row>
        <row r="1691">
          <cell r="R1691" t="str">
            <v>392.NA</v>
          </cell>
          <cell r="S1691">
            <v>0</v>
          </cell>
        </row>
        <row r="1692">
          <cell r="R1692" t="str">
            <v>392.S</v>
          </cell>
          <cell r="S1692">
            <v>22518265.379999999</v>
          </cell>
        </row>
        <row r="1693">
          <cell r="R1693" t="str">
            <v>392.SO</v>
          </cell>
          <cell r="S1693">
            <v>1886164.832863224</v>
          </cell>
        </row>
        <row r="1694">
          <cell r="R1694" t="str">
            <v>392.SG</v>
          </cell>
          <cell r="S1694">
            <v>4705540.1486280719</v>
          </cell>
        </row>
        <row r="1695">
          <cell r="R1695" t="str">
            <v>392.CN</v>
          </cell>
          <cell r="S1695">
            <v>0</v>
          </cell>
        </row>
        <row r="1696">
          <cell r="R1696" t="str">
            <v>392.SG1</v>
          </cell>
          <cell r="S1696">
            <v>176416.29139652458</v>
          </cell>
        </row>
        <row r="1697">
          <cell r="R1697" t="str">
            <v>392.SE</v>
          </cell>
          <cell r="S1697">
            <v>105779.48750127357</v>
          </cell>
        </row>
        <row r="1698">
          <cell r="R1698" t="str">
            <v>392.SG2</v>
          </cell>
          <cell r="S1698">
            <v>29802.047970290809</v>
          </cell>
        </row>
        <row r="1699">
          <cell r="R1699" t="str">
            <v>392.SG3</v>
          </cell>
          <cell r="S1699">
            <v>86683.238777310093</v>
          </cell>
        </row>
        <row r="1700">
          <cell r="R1700" t="str">
            <v>392.SG4</v>
          </cell>
          <cell r="S1700">
            <v>11252.988014245639</v>
          </cell>
        </row>
        <row r="1701">
          <cell r="R1701" t="str">
            <v>392.NA1</v>
          </cell>
          <cell r="S1701">
            <v>29519904.41515094</v>
          </cell>
        </row>
        <row r="1702">
          <cell r="R1702" t="str">
            <v>392.NA2</v>
          </cell>
          <cell r="S1702">
            <v>0</v>
          </cell>
        </row>
        <row r="1703">
          <cell r="R1703" t="str">
            <v>393.NA</v>
          </cell>
          <cell r="S1703">
            <v>0</v>
          </cell>
        </row>
        <row r="1704">
          <cell r="R1704" t="str">
            <v>393.S</v>
          </cell>
          <cell r="S1704">
            <v>3003128.5907692299</v>
          </cell>
        </row>
        <row r="1705">
          <cell r="R1705" t="str">
            <v>393.SG</v>
          </cell>
          <cell r="S1705">
            <v>13443.223324277113</v>
          </cell>
        </row>
        <row r="1706">
          <cell r="R1706" t="str">
            <v>393.SG1</v>
          </cell>
          <cell r="S1706">
            <v>29600.977698717317</v>
          </cell>
        </row>
        <row r="1707">
          <cell r="R1707" t="str">
            <v>393.SO</v>
          </cell>
          <cell r="S1707">
            <v>85205.412196245903</v>
          </cell>
        </row>
        <row r="1708">
          <cell r="R1708" t="str">
            <v>393.SG2</v>
          </cell>
          <cell r="S1708">
            <v>1295674.9350862179</v>
          </cell>
        </row>
        <row r="1709">
          <cell r="R1709" t="str">
            <v>393.SG3</v>
          </cell>
          <cell r="S1709">
            <v>13600.517105658684</v>
          </cell>
        </row>
        <row r="1710">
          <cell r="R1710" t="str">
            <v>393.NA1</v>
          </cell>
          <cell r="S1710">
            <v>4440653.6561803464</v>
          </cell>
        </row>
        <row r="1711">
          <cell r="R1711" t="str">
            <v>393.NA2</v>
          </cell>
          <cell r="S1711">
            <v>0</v>
          </cell>
        </row>
        <row r="1712">
          <cell r="R1712" t="str">
            <v>394.NA</v>
          </cell>
          <cell r="S1712">
            <v>0</v>
          </cell>
        </row>
        <row r="1713">
          <cell r="R1713" t="str">
            <v>394.S</v>
          </cell>
          <cell r="S1713">
            <v>10665409.4215384</v>
          </cell>
        </row>
        <row r="1714">
          <cell r="R1714" t="str">
            <v>394.SG</v>
          </cell>
          <cell r="S1714">
            <v>68763.749583462661</v>
          </cell>
        </row>
        <row r="1715">
          <cell r="R1715" t="str">
            <v>394.SG1</v>
          </cell>
          <cell r="S1715">
            <v>5659612.7230593208</v>
          </cell>
        </row>
        <row r="1716">
          <cell r="R1716" t="str">
            <v>394.SO</v>
          </cell>
          <cell r="S1716">
            <v>1006966.0524795775</v>
          </cell>
        </row>
        <row r="1717">
          <cell r="R1717" t="str">
            <v>394.SE</v>
          </cell>
          <cell r="S1717">
            <v>1377.7664818746209</v>
          </cell>
        </row>
        <row r="1718">
          <cell r="R1718" t="str">
            <v>394.SG2</v>
          </cell>
          <cell r="S1718">
            <v>59726.290100315498</v>
          </cell>
        </row>
        <row r="1719">
          <cell r="R1719" t="str">
            <v>394.SG3</v>
          </cell>
          <cell r="S1719">
            <v>439728.68417965173</v>
          </cell>
        </row>
        <row r="1720">
          <cell r="R1720" t="str">
            <v>394.SG4</v>
          </cell>
          <cell r="S1720">
            <v>22657.981149748295</v>
          </cell>
        </row>
        <row r="1721">
          <cell r="R1721" t="str">
            <v>394.NA1</v>
          </cell>
          <cell r="S1721">
            <v>17924242.668572351</v>
          </cell>
        </row>
        <row r="1722">
          <cell r="R1722" t="str">
            <v>394.NA2</v>
          </cell>
          <cell r="S1722">
            <v>0</v>
          </cell>
        </row>
        <row r="1723">
          <cell r="R1723" t="str">
            <v>395.NA</v>
          </cell>
          <cell r="S1723">
            <v>0</v>
          </cell>
        </row>
        <row r="1724">
          <cell r="R1724" t="str">
            <v>395.S</v>
          </cell>
          <cell r="S1724">
            <v>9106226.4146153796</v>
          </cell>
        </row>
        <row r="1725">
          <cell r="R1725" t="str">
            <v>395.SG</v>
          </cell>
          <cell r="S1725">
            <v>385.64243578325943</v>
          </cell>
        </row>
        <row r="1726">
          <cell r="R1726" t="str">
            <v>395.SG1</v>
          </cell>
          <cell r="S1726">
            <v>104.10788419249185</v>
          </cell>
        </row>
        <row r="1727">
          <cell r="R1727" t="str">
            <v>395.SO</v>
          </cell>
          <cell r="S1727">
            <v>1379570.0329060617</v>
          </cell>
        </row>
        <row r="1728">
          <cell r="R1728" t="str">
            <v>395.SE</v>
          </cell>
          <cell r="S1728">
            <v>0</v>
          </cell>
        </row>
        <row r="1729">
          <cell r="R1729" t="str">
            <v>395.SG2</v>
          </cell>
          <cell r="S1729">
            <v>1623234.508399212</v>
          </cell>
        </row>
        <row r="1730">
          <cell r="R1730" t="str">
            <v>395.SG3</v>
          </cell>
          <cell r="S1730">
            <v>66933.847205207654</v>
          </cell>
        </row>
        <row r="1731">
          <cell r="R1731" t="str">
            <v>395.SG4</v>
          </cell>
          <cell r="S1731">
            <v>3533.3907953522294</v>
          </cell>
        </row>
        <row r="1732">
          <cell r="R1732" t="str">
            <v>395.NA1</v>
          </cell>
          <cell r="S1732">
            <v>12179987.944241188</v>
          </cell>
        </row>
        <row r="1733">
          <cell r="R1733" t="str">
            <v>395.NA2</v>
          </cell>
          <cell r="S1733">
            <v>0</v>
          </cell>
        </row>
        <row r="1734">
          <cell r="R1734" t="str">
            <v>396.NA</v>
          </cell>
          <cell r="S1734">
            <v>0</v>
          </cell>
        </row>
        <row r="1735">
          <cell r="R1735" t="str">
            <v>396.S</v>
          </cell>
          <cell r="S1735">
            <v>32846792.2330769</v>
          </cell>
        </row>
        <row r="1736">
          <cell r="R1736" t="str">
            <v>396.SG</v>
          </cell>
          <cell r="S1736">
            <v>238784.25530760732</v>
          </cell>
        </row>
        <row r="1737">
          <cell r="R1737" t="str">
            <v>396.SG1</v>
          </cell>
          <cell r="S1737">
            <v>9590929.7486481797</v>
          </cell>
        </row>
        <row r="1738">
          <cell r="R1738" t="str">
            <v>396.SO</v>
          </cell>
          <cell r="S1738">
            <v>343847.75061549549</v>
          </cell>
        </row>
        <row r="1739">
          <cell r="R1739" t="str">
            <v>396.SG2</v>
          </cell>
          <cell r="S1739">
            <v>348612.33765893587</v>
          </cell>
        </row>
        <row r="1740">
          <cell r="R1740" t="str">
            <v>396.SE</v>
          </cell>
          <cell r="S1740">
            <v>11045.418974911863</v>
          </cell>
        </row>
        <row r="1741">
          <cell r="R1741" t="str">
            <v>396.SG3</v>
          </cell>
          <cell r="S1741">
            <v>0</v>
          </cell>
        </row>
        <row r="1742">
          <cell r="R1742" t="str">
            <v>396.SG4</v>
          </cell>
          <cell r="S1742">
            <v>251956.85229314372</v>
          </cell>
        </row>
        <row r="1743">
          <cell r="R1743" t="str">
            <v>396.NA1</v>
          </cell>
          <cell r="S1743">
            <v>43631968.596575171</v>
          </cell>
        </row>
        <row r="1744">
          <cell r="R1744" t="str">
            <v>397.NA</v>
          </cell>
          <cell r="S1744">
            <v>0</v>
          </cell>
        </row>
        <row r="1745">
          <cell r="R1745" t="str">
            <v>397.S</v>
          </cell>
          <cell r="S1745">
            <v>52621089.066153824</v>
          </cell>
        </row>
        <row r="1746">
          <cell r="R1746" t="str">
            <v>397.SG</v>
          </cell>
          <cell r="S1746">
            <v>322952.3633357588</v>
          </cell>
        </row>
        <row r="1747">
          <cell r="R1747" t="str">
            <v>397.SG1</v>
          </cell>
          <cell r="S1747">
            <v>389101.88284066337</v>
          </cell>
        </row>
        <row r="1748">
          <cell r="R1748" t="str">
            <v>397.SO</v>
          </cell>
          <cell r="S1748">
            <v>21103926.286774788</v>
          </cell>
        </row>
        <row r="1749">
          <cell r="R1749" t="str">
            <v>397.CN</v>
          </cell>
          <cell r="S1749">
            <v>880852.90112415957</v>
          </cell>
        </row>
        <row r="1750">
          <cell r="R1750" t="str">
            <v>397.SG2</v>
          </cell>
          <cell r="S1750">
            <v>33684367.473071285</v>
          </cell>
        </row>
        <row r="1751">
          <cell r="R1751" t="str">
            <v>397.SE</v>
          </cell>
          <cell r="S1751">
            <v>69484.326024247566</v>
          </cell>
        </row>
        <row r="1752">
          <cell r="R1752" t="str">
            <v>397.SG3</v>
          </cell>
          <cell r="S1752">
            <v>219878.73291337898</v>
          </cell>
        </row>
        <row r="1753">
          <cell r="R1753" t="str">
            <v>397.SG4</v>
          </cell>
          <cell r="S1753">
            <v>4391.806453931059</v>
          </cell>
        </row>
        <row r="1754">
          <cell r="R1754" t="str">
            <v>397.NA1</v>
          </cell>
          <cell r="S1754">
            <v>109296044.83869204</v>
          </cell>
        </row>
        <row r="1755">
          <cell r="R1755" t="str">
            <v>397.NA2</v>
          </cell>
          <cell r="S1755">
            <v>0</v>
          </cell>
        </row>
        <row r="1756">
          <cell r="R1756" t="str">
            <v>398.NA</v>
          </cell>
          <cell r="S1756">
            <v>0</v>
          </cell>
        </row>
        <row r="1757">
          <cell r="R1757" t="str">
            <v>398.S</v>
          </cell>
          <cell r="S1757">
            <v>1084836.2407692301</v>
          </cell>
        </row>
        <row r="1758">
          <cell r="R1758" t="str">
            <v>398.SG</v>
          </cell>
          <cell r="S1758">
            <v>0</v>
          </cell>
        </row>
        <row r="1759">
          <cell r="R1759" t="str">
            <v>398.SG1</v>
          </cell>
          <cell r="S1759">
            <v>0</v>
          </cell>
        </row>
        <row r="1760">
          <cell r="R1760" t="str">
            <v>398.CN</v>
          </cell>
          <cell r="S1760">
            <v>65799.067607635705</v>
          </cell>
        </row>
        <row r="1761">
          <cell r="R1761" t="str">
            <v>398.SO</v>
          </cell>
          <cell r="S1761">
            <v>769481.69400587061</v>
          </cell>
        </row>
        <row r="1762">
          <cell r="R1762" t="str">
            <v>398.SE</v>
          </cell>
          <cell r="S1762">
            <v>409.06987821856961</v>
          </cell>
        </row>
        <row r="1763">
          <cell r="R1763" t="str">
            <v>398.SG2</v>
          </cell>
          <cell r="S1763">
            <v>559041.23206599837</v>
          </cell>
        </row>
        <row r="1764">
          <cell r="R1764" t="str">
            <v>398.SG3</v>
          </cell>
          <cell r="S1764">
            <v>0</v>
          </cell>
        </row>
        <row r="1765">
          <cell r="R1765" t="str">
            <v>398.NA1</v>
          </cell>
          <cell r="S1765">
            <v>2479567.3043269529</v>
          </cell>
        </row>
        <row r="1766">
          <cell r="R1766" t="str">
            <v>398.NA2</v>
          </cell>
          <cell r="S1766">
            <v>0</v>
          </cell>
        </row>
        <row r="1767">
          <cell r="R1767" t="str">
            <v>399.NA</v>
          </cell>
          <cell r="S1767">
            <v>0</v>
          </cell>
        </row>
        <row r="1768">
          <cell r="R1768" t="str">
            <v>399.SE</v>
          </cell>
          <cell r="S1768">
            <v>118785849.58393207</v>
          </cell>
        </row>
        <row r="1769">
          <cell r="R1769" t="str">
            <v>MP.SE</v>
          </cell>
          <cell r="S1769">
            <v>0</v>
          </cell>
        </row>
        <row r="1770">
          <cell r="R1770" t="str">
            <v>MP.NA</v>
          </cell>
          <cell r="S1770">
            <v>118785849.58393207</v>
          </cell>
        </row>
        <row r="1771">
          <cell r="R1771" t="str">
            <v>MP.NA1</v>
          </cell>
          <cell r="S1771">
            <v>0</v>
          </cell>
        </row>
        <row r="1772">
          <cell r="R1772" t="str">
            <v>399L.NA</v>
          </cell>
          <cell r="S1772">
            <v>0</v>
          </cell>
        </row>
        <row r="1773">
          <cell r="R1773" t="str">
            <v>399L.SE</v>
          </cell>
          <cell r="S1773">
            <v>0</v>
          </cell>
        </row>
        <row r="1774">
          <cell r="R1774" t="str">
            <v>399L.NA1</v>
          </cell>
          <cell r="S1774">
            <v>0</v>
          </cell>
        </row>
        <row r="1775">
          <cell r="R1775" t="str">
            <v>399L.NA2</v>
          </cell>
          <cell r="S1775">
            <v>0</v>
          </cell>
        </row>
        <row r="1776">
          <cell r="R1776" t="str">
            <v>399L.NA3</v>
          </cell>
          <cell r="S1776">
            <v>0</v>
          </cell>
        </row>
        <row r="1777">
          <cell r="R1777" t="str">
            <v>399L.NA4</v>
          </cell>
          <cell r="S1777">
            <v>0</v>
          </cell>
        </row>
        <row r="1778">
          <cell r="R1778" t="str">
            <v>399L.NA5</v>
          </cell>
          <cell r="S1778">
            <v>0</v>
          </cell>
        </row>
        <row r="1779">
          <cell r="R1779" t="str">
            <v>1011390.NA</v>
          </cell>
          <cell r="S1779">
            <v>0</v>
          </cell>
        </row>
        <row r="1780">
          <cell r="R1780" t="str">
            <v>1011390.S</v>
          </cell>
          <cell r="S1780">
            <v>3011022.0807692301</v>
          </cell>
        </row>
        <row r="1781">
          <cell r="R1781" t="str">
            <v>1011390.SG</v>
          </cell>
          <cell r="S1781">
            <v>6863141.3776799161</v>
          </cell>
        </row>
        <row r="1782">
          <cell r="R1782" t="str">
            <v>1011390.SO</v>
          </cell>
          <cell r="S1782">
            <v>1093126.1095787156</v>
          </cell>
        </row>
        <row r="1783">
          <cell r="R1783" t="str">
            <v>1011390.NA1</v>
          </cell>
          <cell r="S1783">
            <v>10967289.568027861</v>
          </cell>
        </row>
        <row r="1784">
          <cell r="R1784" t="str">
            <v>1011390.NA2</v>
          </cell>
          <cell r="S1784">
            <v>0</v>
          </cell>
        </row>
        <row r="1785">
          <cell r="R1785" t="str">
            <v>1011390.NA3</v>
          </cell>
          <cell r="S1785">
            <v>-10967289.568027861</v>
          </cell>
        </row>
        <row r="1786">
          <cell r="R1786" t="str">
            <v>1011390.NA4</v>
          </cell>
          <cell r="S1786">
            <v>0</v>
          </cell>
        </row>
        <row r="1787">
          <cell r="R1787" t="str">
            <v>1011390.NA5</v>
          </cell>
          <cell r="S1787">
            <v>0</v>
          </cell>
        </row>
        <row r="1788">
          <cell r="R1788" t="str">
            <v>1011346.NA</v>
          </cell>
          <cell r="S1788">
            <v>0</v>
          </cell>
        </row>
        <row r="1789">
          <cell r="R1789" t="str">
            <v>1011346.SG</v>
          </cell>
          <cell r="S1789">
            <v>0</v>
          </cell>
        </row>
        <row r="1790">
          <cell r="R1790" t="str">
            <v>1011346.NA1</v>
          </cell>
          <cell r="S1790">
            <v>0</v>
          </cell>
        </row>
        <row r="1791">
          <cell r="R1791" t="str">
            <v>1011346.NA2</v>
          </cell>
          <cell r="S1791">
            <v>0</v>
          </cell>
        </row>
        <row r="1792">
          <cell r="R1792" t="str">
            <v>1011346.NA3</v>
          </cell>
          <cell r="S1792">
            <v>0</v>
          </cell>
        </row>
        <row r="1793">
          <cell r="R1793" t="str">
            <v>1011346.NA4</v>
          </cell>
          <cell r="S1793">
            <v>0</v>
          </cell>
        </row>
        <row r="1794">
          <cell r="R1794" t="str">
            <v>1011346.NA5</v>
          </cell>
          <cell r="S1794">
            <v>0</v>
          </cell>
        </row>
        <row r="1795">
          <cell r="R1795" t="str">
            <v>GP.NA</v>
          </cell>
          <cell r="S1795">
            <v>0</v>
          </cell>
        </row>
        <row r="1796">
          <cell r="R1796" t="str">
            <v>GP.S</v>
          </cell>
          <cell r="S1796">
            <v>0</v>
          </cell>
        </row>
        <row r="1797">
          <cell r="R1797" t="str">
            <v>GP.SO</v>
          </cell>
          <cell r="S1797">
            <v>1303289.9353200975</v>
          </cell>
        </row>
        <row r="1798">
          <cell r="R1798" t="str">
            <v>GP.CN</v>
          </cell>
          <cell r="S1798">
            <v>0</v>
          </cell>
        </row>
        <row r="1799">
          <cell r="R1799" t="str">
            <v>GP.SG</v>
          </cell>
          <cell r="S1799">
            <v>0</v>
          </cell>
        </row>
        <row r="1800">
          <cell r="R1800" t="str">
            <v>GP.SG1</v>
          </cell>
          <cell r="S1800">
            <v>0</v>
          </cell>
        </row>
        <row r="1801">
          <cell r="R1801" t="str">
            <v>GP.SG2</v>
          </cell>
          <cell r="S1801">
            <v>0</v>
          </cell>
        </row>
        <row r="1802">
          <cell r="R1802" t="str">
            <v>GP.NA1</v>
          </cell>
          <cell r="S1802">
            <v>1303289.9353200975</v>
          </cell>
        </row>
        <row r="1803">
          <cell r="R1803" t="str">
            <v>GP.NA2</v>
          </cell>
          <cell r="S1803">
            <v>0</v>
          </cell>
        </row>
        <row r="1804">
          <cell r="R1804" t="str">
            <v>399G.NA</v>
          </cell>
          <cell r="S1804">
            <v>0</v>
          </cell>
        </row>
        <row r="1805">
          <cell r="R1805" t="str">
            <v>399G.S</v>
          </cell>
          <cell r="S1805">
            <v>0</v>
          </cell>
        </row>
        <row r="1806">
          <cell r="R1806" t="str">
            <v>399G.SO</v>
          </cell>
          <cell r="S1806">
            <v>0</v>
          </cell>
        </row>
        <row r="1807">
          <cell r="R1807" t="str">
            <v>399G.SG</v>
          </cell>
          <cell r="S1807">
            <v>0</v>
          </cell>
        </row>
        <row r="1808">
          <cell r="R1808" t="str">
            <v>399G.SG1</v>
          </cell>
          <cell r="S1808">
            <v>0</v>
          </cell>
        </row>
        <row r="1809">
          <cell r="R1809" t="str">
            <v>399G.SG2</v>
          </cell>
          <cell r="S1809">
            <v>0</v>
          </cell>
        </row>
        <row r="1810">
          <cell r="R1810" t="str">
            <v>399G.NA1</v>
          </cell>
          <cell r="S1810">
            <v>0</v>
          </cell>
        </row>
        <row r="1811">
          <cell r="R1811" t="str">
            <v>399G.NA2</v>
          </cell>
          <cell r="S1811">
            <v>0</v>
          </cell>
        </row>
        <row r="1812">
          <cell r="R1812" t="str">
            <v>Total General Plant.NA</v>
          </cell>
          <cell r="S1812">
            <v>434960320.70626295</v>
          </cell>
        </row>
        <row r="1813">
          <cell r="R1813" t="str">
            <v>Total General Plant.NA1</v>
          </cell>
          <cell r="S1813">
            <v>0</v>
          </cell>
        </row>
        <row r="1814">
          <cell r="R1814" t="str">
            <v>Summary of General Plant by Factor.NA</v>
          </cell>
          <cell r="S1814">
            <v>0</v>
          </cell>
        </row>
        <row r="1815">
          <cell r="R1815" t="str">
            <v>Summary of General Plant by Factor.NA1</v>
          </cell>
          <cell r="S1815">
            <v>177461797.85076913</v>
          </cell>
        </row>
        <row r="1816">
          <cell r="R1816" t="str">
            <v>Summary of General Plant by Factor.NA2</v>
          </cell>
          <cell r="S1816">
            <v>0</v>
          </cell>
        </row>
        <row r="1817">
          <cell r="R1817" t="str">
            <v>Summary of General Plant by Factor.NA3</v>
          </cell>
          <cell r="S1817">
            <v>0</v>
          </cell>
        </row>
        <row r="1818">
          <cell r="R1818" t="str">
            <v>Summary of General Plant by Factor.NA4</v>
          </cell>
          <cell r="S1818">
            <v>69846613.103012577</v>
          </cell>
        </row>
        <row r="1819">
          <cell r="R1819" t="str">
            <v>Summary of General Plant by Factor.NA5</v>
          </cell>
          <cell r="S1819">
            <v>72492664.079561099</v>
          </cell>
        </row>
        <row r="1820">
          <cell r="R1820" t="str">
            <v>Summary of General Plant by Factor.NA6</v>
          </cell>
          <cell r="S1820">
            <v>118987986.04950123</v>
          </cell>
        </row>
        <row r="1821">
          <cell r="R1821" t="str">
            <v>Summary of General Plant by Factor.NA7</v>
          </cell>
          <cell r="S1821">
            <v>7138549.1914467411</v>
          </cell>
        </row>
        <row r="1822">
          <cell r="R1822" t="str">
            <v>Summary of General Plant by Factor.NA8</v>
          </cell>
          <cell r="S1822">
            <v>0</v>
          </cell>
        </row>
        <row r="1823">
          <cell r="R1823" t="str">
            <v>Summary of General Plant by Factor.NA9</v>
          </cell>
          <cell r="S1823">
            <v>0</v>
          </cell>
        </row>
        <row r="1824">
          <cell r="R1824" t="str">
            <v>Summary of General Plant by Factor.NA10</v>
          </cell>
          <cell r="S1824">
            <v>0</v>
          </cell>
        </row>
        <row r="1825">
          <cell r="R1825" t="str">
            <v>Summary of General Plant by Factor.NA11</v>
          </cell>
          <cell r="S1825">
            <v>-10967289.568027861</v>
          </cell>
        </row>
        <row r="1826">
          <cell r="R1826" t="str">
            <v>Total General Plant by Factor.NA</v>
          </cell>
          <cell r="S1826">
            <v>434960320.70626295</v>
          </cell>
        </row>
        <row r="1827">
          <cell r="R1827" t="str">
            <v>301.NA</v>
          </cell>
          <cell r="S1827">
            <v>0</v>
          </cell>
        </row>
        <row r="1828">
          <cell r="R1828" t="str">
            <v>301.S</v>
          </cell>
          <cell r="S1828">
            <v>0</v>
          </cell>
        </row>
        <row r="1829">
          <cell r="R1829" t="str">
            <v>301.SO</v>
          </cell>
          <cell r="S1829">
            <v>0</v>
          </cell>
        </row>
        <row r="1830">
          <cell r="R1830" t="str">
            <v>301.SG</v>
          </cell>
          <cell r="S1830">
            <v>0</v>
          </cell>
        </row>
        <row r="1831">
          <cell r="R1831" t="str">
            <v>301.NA1</v>
          </cell>
          <cell r="S1831">
            <v>0</v>
          </cell>
        </row>
        <row r="1832">
          <cell r="R1832" t="str">
            <v>302.NA</v>
          </cell>
          <cell r="S1832">
            <v>0</v>
          </cell>
        </row>
        <row r="1833">
          <cell r="R1833" t="str">
            <v>302.S</v>
          </cell>
          <cell r="S1833">
            <v>0</v>
          </cell>
        </row>
        <row r="1834">
          <cell r="R1834" t="str">
            <v>302.SG</v>
          </cell>
          <cell r="S1834">
            <v>2644611.6264771679</v>
          </cell>
        </row>
        <row r="1835">
          <cell r="R1835" t="str">
            <v>302.SG1</v>
          </cell>
          <cell r="S1835">
            <v>43752432.373131096</v>
          </cell>
        </row>
        <row r="1836">
          <cell r="R1836" t="str">
            <v>302.SG2</v>
          </cell>
          <cell r="S1836">
            <v>2315699.9850953799</v>
          </cell>
        </row>
        <row r="1837">
          <cell r="R1837" t="str">
            <v>302.SG3</v>
          </cell>
          <cell r="S1837">
            <v>0</v>
          </cell>
        </row>
        <row r="1838">
          <cell r="R1838" t="str">
            <v>302.SG4</v>
          </cell>
          <cell r="S1838">
            <v>151448.97453560011</v>
          </cell>
        </row>
        <row r="1839">
          <cell r="R1839" t="str">
            <v>302.NA1</v>
          </cell>
          <cell r="S1839">
            <v>48864192.959239244</v>
          </cell>
        </row>
        <row r="1840">
          <cell r="R1840" t="str">
            <v>302.NA2</v>
          </cell>
          <cell r="S1840">
            <v>0</v>
          </cell>
        </row>
        <row r="1841">
          <cell r="R1841" t="str">
            <v>303.NA</v>
          </cell>
          <cell r="S1841">
            <v>0</v>
          </cell>
        </row>
        <row r="1842">
          <cell r="R1842" t="str">
            <v>303.S</v>
          </cell>
          <cell r="S1842">
            <v>4288236.0830769204</v>
          </cell>
        </row>
        <row r="1843">
          <cell r="R1843" t="str">
            <v>303.SG</v>
          </cell>
          <cell r="S1843">
            <v>37267384.849856794</v>
          </cell>
        </row>
        <row r="1844">
          <cell r="R1844" t="str">
            <v>303.SO</v>
          </cell>
          <cell r="S1844">
            <v>97442439.718028203</v>
          </cell>
        </row>
        <row r="1845">
          <cell r="R1845" t="str">
            <v>303.SE</v>
          </cell>
          <cell r="S1845">
            <v>902429.95979400212</v>
          </cell>
        </row>
        <row r="1846">
          <cell r="R1846" t="str">
            <v>303.CN</v>
          </cell>
          <cell r="S1846">
            <v>37562527.798023775</v>
          </cell>
        </row>
        <row r="1847">
          <cell r="R1847" t="str">
            <v>303.SG1</v>
          </cell>
          <cell r="S1847">
            <v>0</v>
          </cell>
        </row>
        <row r="1848">
          <cell r="R1848" t="str">
            <v>303.SG2</v>
          </cell>
          <cell r="S1848">
            <v>0</v>
          </cell>
        </row>
        <row r="1849">
          <cell r="R1849" t="str">
            <v>303.NA1</v>
          </cell>
          <cell r="S1849">
            <v>177463018.40877974</v>
          </cell>
        </row>
        <row r="1850">
          <cell r="R1850" t="str">
            <v>303.NA2</v>
          </cell>
          <cell r="S1850">
            <v>0</v>
          </cell>
        </row>
        <row r="1851">
          <cell r="R1851" t="str">
            <v>303.S1</v>
          </cell>
          <cell r="S1851">
            <v>0</v>
          </cell>
        </row>
        <row r="1852">
          <cell r="R1852" t="str">
            <v>303.NA3</v>
          </cell>
          <cell r="S1852">
            <v>177463018.40877974</v>
          </cell>
        </row>
        <row r="1853">
          <cell r="R1853" t="str">
            <v>IP.NA</v>
          </cell>
          <cell r="S1853">
            <v>0</v>
          </cell>
        </row>
        <row r="1854">
          <cell r="R1854" t="str">
            <v>IP.S</v>
          </cell>
          <cell r="S1854">
            <v>0</v>
          </cell>
        </row>
        <row r="1855">
          <cell r="R1855" t="str">
            <v>IP.SG</v>
          </cell>
          <cell r="S1855">
            <v>0</v>
          </cell>
        </row>
        <row r="1856">
          <cell r="R1856" t="str">
            <v>IP.SG1</v>
          </cell>
          <cell r="S1856">
            <v>0</v>
          </cell>
        </row>
        <row r="1857">
          <cell r="R1857" t="str">
            <v>IP.SO</v>
          </cell>
          <cell r="S1857">
            <v>-51829.63892380779</v>
          </cell>
        </row>
        <row r="1858">
          <cell r="R1858" t="str">
            <v>IP.NA1</v>
          </cell>
          <cell r="S1858">
            <v>-51829.63892380779</v>
          </cell>
        </row>
        <row r="1859">
          <cell r="R1859" t="str">
            <v>IP.NA2</v>
          </cell>
          <cell r="S1859">
            <v>0</v>
          </cell>
        </row>
        <row r="1860">
          <cell r="R1860" t="str">
            <v>Total Intangible Plant.NA</v>
          </cell>
          <cell r="S1860">
            <v>226275381.72909519</v>
          </cell>
        </row>
        <row r="1861">
          <cell r="R1861" t="str">
            <v>Total Intangible Plant.NA1</v>
          </cell>
          <cell r="S1861">
            <v>0</v>
          </cell>
        </row>
        <row r="1862">
          <cell r="R1862" t="str">
            <v>Summary of Intangible Plant by Factor.NA</v>
          </cell>
          <cell r="S1862">
            <v>0</v>
          </cell>
        </row>
        <row r="1863">
          <cell r="R1863" t="str">
            <v>Summary of Intangible Plant by Factor.NA1</v>
          </cell>
          <cell r="S1863">
            <v>4288236.0830769204</v>
          </cell>
        </row>
        <row r="1864">
          <cell r="R1864" t="str">
            <v>Summary of Intangible Plant by Factor.NA2</v>
          </cell>
          <cell r="S1864">
            <v>0</v>
          </cell>
        </row>
        <row r="1865">
          <cell r="R1865" t="str">
            <v>Summary of Intangible Plant by Factor.NA3</v>
          </cell>
          <cell r="S1865">
            <v>0</v>
          </cell>
        </row>
        <row r="1866">
          <cell r="R1866" t="str">
            <v>Summary of Intangible Plant by Factor.NA4</v>
          </cell>
          <cell r="S1866">
            <v>86131577.809096038</v>
          </cell>
        </row>
        <row r="1867">
          <cell r="R1867" t="str">
            <v>Summary of Intangible Plant by Factor.NA5</v>
          </cell>
          <cell r="S1867">
            <v>97390610.079104394</v>
          </cell>
        </row>
        <row r="1868">
          <cell r="R1868" t="str">
            <v>Summary of Intangible Plant by Factor.NA6</v>
          </cell>
          <cell r="S1868">
            <v>37562527.798023775</v>
          </cell>
        </row>
        <row r="1869">
          <cell r="R1869" t="str">
            <v>Summary of Intangible Plant by Factor.NA7</v>
          </cell>
          <cell r="S1869">
            <v>0</v>
          </cell>
        </row>
        <row r="1870">
          <cell r="R1870" t="str">
            <v>Summary of Intangible Plant by Factor.NA8</v>
          </cell>
          <cell r="S1870">
            <v>0</v>
          </cell>
        </row>
        <row r="1871">
          <cell r="R1871" t="str">
            <v>Summary of Intangible Plant by Factor.NA9</v>
          </cell>
          <cell r="S1871">
            <v>902429.95979400212</v>
          </cell>
        </row>
        <row r="1872">
          <cell r="R1872" t="str">
            <v>Total Intangible Plant by Factor.NA</v>
          </cell>
          <cell r="S1872">
            <v>226275381.72909513</v>
          </cell>
        </row>
        <row r="1873">
          <cell r="R1873" t="str">
            <v>Summary of Unclassified Plant (Account 106).NA</v>
          </cell>
          <cell r="S1873">
            <v>0</v>
          </cell>
        </row>
        <row r="1874">
          <cell r="R1874" t="str">
            <v>Summary of Unclassified Plant (Account 106).NA1</v>
          </cell>
          <cell r="S1874">
            <v>4054671.07</v>
          </cell>
        </row>
        <row r="1875">
          <cell r="R1875" t="str">
            <v>Summary of Unclassified Plant (Account 106).NA2</v>
          </cell>
          <cell r="S1875">
            <v>0</v>
          </cell>
        </row>
        <row r="1876">
          <cell r="R1876" t="str">
            <v>Summary of Unclassified Plant (Account 106).NA3</v>
          </cell>
          <cell r="S1876">
            <v>1303289.9353200975</v>
          </cell>
        </row>
        <row r="1877">
          <cell r="R1877" t="str">
            <v>Summary of Unclassified Plant (Account 106).NA4</v>
          </cell>
          <cell r="S1877">
            <v>0</v>
          </cell>
        </row>
        <row r="1878">
          <cell r="R1878" t="str">
            <v>Summary of Unclassified Plant (Account 106).NA5</v>
          </cell>
          <cell r="S1878">
            <v>0</v>
          </cell>
        </row>
        <row r="1879">
          <cell r="R1879" t="str">
            <v>Summary of Unclassified Plant (Account 106).NA6</v>
          </cell>
          <cell r="S1879">
            <v>7148.0328794857205</v>
          </cell>
        </row>
        <row r="1880">
          <cell r="R1880" t="str">
            <v>Summary of Unclassified Plant (Account 106).NA7</v>
          </cell>
          <cell r="S1880">
            <v>32447926.742907908</v>
          </cell>
        </row>
        <row r="1881">
          <cell r="R1881" t="str">
            <v>Summary of Unclassified Plant (Account 106).NA8</v>
          </cell>
          <cell r="S1881">
            <v>0</v>
          </cell>
        </row>
        <row r="1882">
          <cell r="R1882" t="str">
            <v>Summary of Unclassified Plant (Account 106).NA9</v>
          </cell>
          <cell r="S1882">
            <v>-51829.63892380779</v>
          </cell>
        </row>
        <row r="1883">
          <cell r="R1883" t="str">
            <v>Summary of Unclassified Plant (Account 106).NA10</v>
          </cell>
          <cell r="S1883">
            <v>0</v>
          </cell>
        </row>
        <row r="1884">
          <cell r="R1884" t="str">
            <v>Summary of Unclassified Plant (Account 106).NA11</v>
          </cell>
          <cell r="S1884">
            <v>99204.80757500531</v>
          </cell>
        </row>
        <row r="1885">
          <cell r="R1885" t="str">
            <v>Total Unclassified Plant by Factor.NA</v>
          </cell>
          <cell r="S1885">
            <v>37860410.949758686</v>
          </cell>
        </row>
        <row r="1886">
          <cell r="R1886" t="str">
            <v>Total Unclassified Plant by Factor.NA1</v>
          </cell>
          <cell r="S1886">
            <v>0</v>
          </cell>
        </row>
        <row r="1887">
          <cell r="R1887" t="str">
            <v>Total Electric Plant In Service.NA</v>
          </cell>
          <cell r="S1887">
            <v>6641603591.3802509</v>
          </cell>
        </row>
        <row r="1888">
          <cell r="R1888" t="str">
            <v>Summary of Electric Plant by Factor.NA</v>
          </cell>
          <cell r="S1888">
            <v>0</v>
          </cell>
        </row>
        <row r="1889">
          <cell r="R1889" t="str">
            <v>Summary of Electric Plant by Factor.NA1</v>
          </cell>
          <cell r="S1889">
            <v>2004832282.1999967</v>
          </cell>
        </row>
        <row r="1890">
          <cell r="R1890" t="str">
            <v>Summary of Electric Plant by Factor.NA2</v>
          </cell>
          <cell r="S1890">
            <v>119890416.00929523</v>
          </cell>
        </row>
        <row r="1891">
          <cell r="R1891" t="str">
            <v>Summary of Electric Plant by Factor.NA3</v>
          </cell>
          <cell r="S1891">
            <v>0</v>
          </cell>
        </row>
        <row r="1892">
          <cell r="R1892" t="str">
            <v>Summary of Electric Plant by Factor.NA4</v>
          </cell>
          <cell r="S1892">
            <v>0</v>
          </cell>
        </row>
        <row r="1893">
          <cell r="R1893" t="str">
            <v>Summary of Electric Plant by Factor.NA5</v>
          </cell>
          <cell r="S1893">
            <v>4313263831.5908499</v>
          </cell>
        </row>
        <row r="1894">
          <cell r="R1894" t="str">
            <v>Summary of Electric Plant by Factor.NA6</v>
          </cell>
          <cell r="S1894">
            <v>169883274.15866551</v>
          </cell>
        </row>
        <row r="1895">
          <cell r="R1895" t="str">
            <v>Summary of Electric Plant by Factor.NA7</v>
          </cell>
          <cell r="S1895">
            <v>44701076.989470519</v>
          </cell>
        </row>
        <row r="1896">
          <cell r="R1896" t="str">
            <v>Summary of Electric Plant by Factor.NA8</v>
          </cell>
          <cell r="S1896">
            <v>0</v>
          </cell>
        </row>
        <row r="1897">
          <cell r="R1897" t="str">
            <v>Summary of Electric Plant by Factor.NA9</v>
          </cell>
          <cell r="S1897">
            <v>0</v>
          </cell>
        </row>
        <row r="1898">
          <cell r="R1898" t="str">
            <v>Summary of Electric Plant by Factor.NA10</v>
          </cell>
          <cell r="S1898">
            <v>0</v>
          </cell>
        </row>
        <row r="1899">
          <cell r="R1899" t="str">
            <v>Summary of Electric Plant by Factor.NA11</v>
          </cell>
          <cell r="S1899">
            <v>-10967289.568027861</v>
          </cell>
        </row>
        <row r="1900">
          <cell r="R1900" t="str">
            <v>Summary of Electric Plant by Factor.NA12</v>
          </cell>
          <cell r="S1900">
            <v>6641603591.3802509</v>
          </cell>
        </row>
        <row r="1901">
          <cell r="R1901" t="str">
            <v>105.NA</v>
          </cell>
          <cell r="S1901">
            <v>0</v>
          </cell>
        </row>
        <row r="1902">
          <cell r="R1902" t="str">
            <v>105.S</v>
          </cell>
          <cell r="S1902">
            <v>0</v>
          </cell>
        </row>
        <row r="1903">
          <cell r="R1903" t="str">
            <v>105.SG</v>
          </cell>
          <cell r="S1903">
            <v>0</v>
          </cell>
        </row>
        <row r="1904">
          <cell r="R1904" t="str">
            <v>105.SG1</v>
          </cell>
          <cell r="S1904">
            <v>-2248653.0712875002</v>
          </cell>
        </row>
        <row r="1905">
          <cell r="R1905" t="str">
            <v>105.SG2</v>
          </cell>
          <cell r="S1905">
            <v>2248653.0712874983</v>
          </cell>
        </row>
        <row r="1906">
          <cell r="R1906" t="str">
            <v>105.SE</v>
          </cell>
          <cell r="S1906">
            <v>-2.0489096641540527E-8</v>
          </cell>
        </row>
        <row r="1907">
          <cell r="R1907" t="str">
            <v>105.SG3</v>
          </cell>
          <cell r="S1907">
            <v>0</v>
          </cell>
        </row>
        <row r="1908">
          <cell r="R1908" t="str">
            <v>105.NA1</v>
          </cell>
          <cell r="S1908">
            <v>0</v>
          </cell>
        </row>
        <row r="1909">
          <cell r="R1909" t="str">
            <v>105.NA2</v>
          </cell>
          <cell r="S1909">
            <v>0</v>
          </cell>
        </row>
        <row r="1910">
          <cell r="R1910" t="str">
            <v>Total Plant Held For Future Use.NA</v>
          </cell>
          <cell r="S1910">
            <v>-2.2351741790771484E-8</v>
          </cell>
        </row>
        <row r="1911">
          <cell r="R1911" t="str">
            <v>Total Plant Held For Future Use.NA1</v>
          </cell>
          <cell r="S1911">
            <v>0</v>
          </cell>
        </row>
        <row r="1912">
          <cell r="R1912" t="str">
            <v>114.NA</v>
          </cell>
          <cell r="S1912">
            <v>0</v>
          </cell>
        </row>
        <row r="1913">
          <cell r="R1913" t="str">
            <v>114.S</v>
          </cell>
          <cell r="S1913">
            <v>0</v>
          </cell>
        </row>
        <row r="1914">
          <cell r="R1914" t="str">
            <v>114.SG</v>
          </cell>
          <cell r="S1914">
            <v>32689216.308801338</v>
          </cell>
        </row>
        <row r="1915">
          <cell r="R1915" t="str">
            <v>114.SG1</v>
          </cell>
          <cell r="S1915">
            <v>3669268.2236434519</v>
          </cell>
        </row>
        <row r="1916">
          <cell r="R1916" t="str">
            <v>Total Electric Plant Acquisition Adjustment.NA</v>
          </cell>
          <cell r="S1916">
            <v>36358484.53244479</v>
          </cell>
        </row>
        <row r="1917">
          <cell r="R1917" t="str">
            <v>Total Electric Plant Acquisition Adjustment.NA1</v>
          </cell>
          <cell r="S1917">
            <v>0</v>
          </cell>
        </row>
        <row r="1918">
          <cell r="R1918" t="str">
            <v>115.NA</v>
          </cell>
          <cell r="S1918">
            <v>0</v>
          </cell>
        </row>
        <row r="1919">
          <cell r="R1919" t="str">
            <v>115.S</v>
          </cell>
          <cell r="S1919">
            <v>0</v>
          </cell>
        </row>
        <row r="1920">
          <cell r="R1920" t="str">
            <v>115.SG</v>
          </cell>
          <cell r="S1920">
            <v>-22947763.868763603</v>
          </cell>
        </row>
        <row r="1921">
          <cell r="R1921" t="str">
            <v>115.SG1</v>
          </cell>
          <cell r="S1921">
            <v>-3644364.752190026</v>
          </cell>
        </row>
        <row r="1922">
          <cell r="R1922" t="str">
            <v>115.NA1</v>
          </cell>
          <cell r="S1922">
            <v>-26592128.620953631</v>
          </cell>
        </row>
        <row r="1923">
          <cell r="R1923" t="str">
            <v>115.NA2</v>
          </cell>
          <cell r="S1923">
            <v>0</v>
          </cell>
        </row>
        <row r="1924">
          <cell r="R1924" t="str">
            <v>120.NA</v>
          </cell>
          <cell r="S1924">
            <v>0</v>
          </cell>
        </row>
        <row r="1925">
          <cell r="R1925" t="str">
            <v>120.SE</v>
          </cell>
          <cell r="S1925">
            <v>0</v>
          </cell>
        </row>
        <row r="1926">
          <cell r="R1926" t="str">
            <v>Total Nuclear Fuel.NA</v>
          </cell>
          <cell r="S1926">
            <v>0</v>
          </cell>
        </row>
        <row r="1927">
          <cell r="R1927" t="str">
            <v>Total Nuclear Fuel.NA1</v>
          </cell>
          <cell r="S1927">
            <v>0</v>
          </cell>
        </row>
        <row r="1928">
          <cell r="R1928" t="str">
            <v>124.NA</v>
          </cell>
          <cell r="S1928">
            <v>0</v>
          </cell>
        </row>
        <row r="1929">
          <cell r="R1929" t="str">
            <v>124.S</v>
          </cell>
          <cell r="S1929">
            <v>0.17</v>
          </cell>
        </row>
        <row r="1930">
          <cell r="R1930" t="str">
            <v>124.SO</v>
          </cell>
          <cell r="S1930">
            <v>-1190.689604437393</v>
          </cell>
        </row>
        <row r="1931">
          <cell r="R1931" t="str">
            <v>124.NA1</v>
          </cell>
          <cell r="S1931">
            <v>-1190.5196044373929</v>
          </cell>
        </row>
        <row r="1932">
          <cell r="R1932" t="str">
            <v>124.NA2</v>
          </cell>
          <cell r="S1932">
            <v>0</v>
          </cell>
        </row>
        <row r="1933">
          <cell r="R1933" t="str">
            <v>182W.NA</v>
          </cell>
          <cell r="S1933">
            <v>0</v>
          </cell>
        </row>
        <row r="1934">
          <cell r="R1934" t="str">
            <v>182W.S</v>
          </cell>
          <cell r="S1934">
            <v>0</v>
          </cell>
        </row>
        <row r="1935">
          <cell r="R1935" t="str">
            <v>182W.SG</v>
          </cell>
          <cell r="S1935">
            <v>0</v>
          </cell>
        </row>
        <row r="1936">
          <cell r="R1936" t="str">
            <v>182W.SGCT</v>
          </cell>
          <cell r="S1936">
            <v>0</v>
          </cell>
        </row>
        <row r="1937">
          <cell r="R1937" t="str">
            <v>182W.SO</v>
          </cell>
          <cell r="S1937">
            <v>0</v>
          </cell>
        </row>
        <row r="1938">
          <cell r="R1938" t="str">
            <v>182W.NA1</v>
          </cell>
          <cell r="S1938">
            <v>0</v>
          </cell>
        </row>
        <row r="1939">
          <cell r="R1939" t="str">
            <v>182W.NA2</v>
          </cell>
          <cell r="S1939">
            <v>0</v>
          </cell>
        </row>
        <row r="1940">
          <cell r="R1940" t="str">
            <v>186W.NA</v>
          </cell>
          <cell r="S1940">
            <v>0</v>
          </cell>
        </row>
        <row r="1941">
          <cell r="R1941" t="str">
            <v>186W.S</v>
          </cell>
          <cell r="S1941">
            <v>0</v>
          </cell>
        </row>
        <row r="1942">
          <cell r="R1942" t="str">
            <v>186W.CN</v>
          </cell>
          <cell r="S1942">
            <v>0</v>
          </cell>
        </row>
        <row r="1943">
          <cell r="R1943" t="str">
            <v>186W.CNP</v>
          </cell>
          <cell r="S1943">
            <v>0</v>
          </cell>
        </row>
        <row r="1944">
          <cell r="R1944" t="str">
            <v>186W.SG</v>
          </cell>
          <cell r="S1944">
            <v>0</v>
          </cell>
        </row>
        <row r="1945">
          <cell r="R1945" t="str">
            <v>186W.SO</v>
          </cell>
          <cell r="S1945">
            <v>0</v>
          </cell>
        </row>
        <row r="1946">
          <cell r="R1946" t="str">
            <v>186W.NA1</v>
          </cell>
          <cell r="S1946">
            <v>0</v>
          </cell>
        </row>
        <row r="1947">
          <cell r="R1947" t="str">
            <v>186W.NA2</v>
          </cell>
          <cell r="S1947">
            <v>0</v>
          </cell>
        </row>
        <row r="1948">
          <cell r="R1948" t="str">
            <v>Total Weatherization.NA</v>
          </cell>
          <cell r="S1948">
            <v>-1190.5196044373929</v>
          </cell>
        </row>
        <row r="1949">
          <cell r="R1949" t="str">
            <v>Total Weatherization.NA1</v>
          </cell>
          <cell r="S1949">
            <v>0</v>
          </cell>
        </row>
        <row r="1950">
          <cell r="R1950" t="str">
            <v>151.NA</v>
          </cell>
          <cell r="S1950">
            <v>0</v>
          </cell>
        </row>
        <row r="1951">
          <cell r="R1951" t="str">
            <v>151.DEU</v>
          </cell>
          <cell r="S1951">
            <v>0</v>
          </cell>
        </row>
        <row r="1952">
          <cell r="R1952" t="str">
            <v>151.SE</v>
          </cell>
          <cell r="S1952">
            <v>54434518.93887718</v>
          </cell>
        </row>
        <row r="1953">
          <cell r="R1953" t="str">
            <v>151.SE1</v>
          </cell>
          <cell r="S1953">
            <v>0</v>
          </cell>
        </row>
        <row r="1954">
          <cell r="R1954" t="str">
            <v>151.SE2</v>
          </cell>
          <cell r="S1954">
            <v>3241942.1385199944</v>
          </cell>
        </row>
        <row r="1955">
          <cell r="R1955" t="str">
            <v>Total Fuel Stock.NA</v>
          </cell>
          <cell r="S1955">
            <v>57676461.077397175</v>
          </cell>
        </row>
        <row r="1956">
          <cell r="R1956" t="str">
            <v>Total Fuel Stock.NA1</v>
          </cell>
          <cell r="S1956">
            <v>0</v>
          </cell>
        </row>
        <row r="1957">
          <cell r="R1957" t="str">
            <v>152.NA</v>
          </cell>
          <cell r="S1957">
            <v>0</v>
          </cell>
        </row>
        <row r="1958">
          <cell r="R1958" t="str">
            <v>152.SE</v>
          </cell>
          <cell r="S1958">
            <v>0</v>
          </cell>
        </row>
        <row r="1959">
          <cell r="R1959" t="str">
            <v>152.NA1</v>
          </cell>
          <cell r="S1959">
            <v>0</v>
          </cell>
        </row>
        <row r="1960">
          <cell r="R1960" t="str">
            <v>152.NA2</v>
          </cell>
          <cell r="S1960">
            <v>0</v>
          </cell>
        </row>
        <row r="1961">
          <cell r="R1961" t="str">
            <v>25316.NA</v>
          </cell>
          <cell r="S1961">
            <v>0</v>
          </cell>
        </row>
        <row r="1962">
          <cell r="R1962" t="str">
            <v>25316.SE</v>
          </cell>
          <cell r="S1962">
            <v>-901752.78482986416</v>
          </cell>
        </row>
        <row r="1963">
          <cell r="R1963" t="str">
            <v>25316.NA1</v>
          </cell>
          <cell r="S1963">
            <v>-901752.78482986416</v>
          </cell>
        </row>
        <row r="1964">
          <cell r="R1964" t="str">
            <v>25316.NA2</v>
          </cell>
          <cell r="S1964">
            <v>0</v>
          </cell>
        </row>
        <row r="1965">
          <cell r="R1965" t="str">
            <v>25317.NA</v>
          </cell>
          <cell r="S1965">
            <v>0</v>
          </cell>
        </row>
        <row r="1966">
          <cell r="R1966" t="str">
            <v>25317.SE</v>
          </cell>
          <cell r="S1966">
            <v>-698019.99494523974</v>
          </cell>
        </row>
        <row r="1967">
          <cell r="R1967" t="str">
            <v>25317.NA1</v>
          </cell>
          <cell r="S1967">
            <v>-698019.99494523974</v>
          </cell>
        </row>
        <row r="1968">
          <cell r="R1968" t="str">
            <v>25317.NA2</v>
          </cell>
          <cell r="S1968">
            <v>0</v>
          </cell>
        </row>
        <row r="1969">
          <cell r="R1969" t="str">
            <v>25319.NA</v>
          </cell>
          <cell r="S1969">
            <v>0</v>
          </cell>
        </row>
        <row r="1970">
          <cell r="R1970" t="str">
            <v>25319.SE</v>
          </cell>
          <cell r="S1970">
            <v>0</v>
          </cell>
        </row>
        <row r="1971">
          <cell r="R1971" t="str">
            <v>25319.NA1</v>
          </cell>
          <cell r="S1971">
            <v>0</v>
          </cell>
        </row>
        <row r="1972">
          <cell r="R1972" t="str">
            <v>25319.NA2</v>
          </cell>
          <cell r="S1972">
            <v>0</v>
          </cell>
        </row>
        <row r="1973">
          <cell r="R1973" t="str">
            <v>25319.NA3</v>
          </cell>
          <cell r="S1973">
            <v>56076688.29762207</v>
          </cell>
        </row>
        <row r="1974">
          <cell r="R1974" t="str">
            <v>154.NA</v>
          </cell>
          <cell r="S1974">
            <v>0</v>
          </cell>
        </row>
        <row r="1975">
          <cell r="R1975" t="str">
            <v>154.S</v>
          </cell>
          <cell r="S1975">
            <v>29039315.9207692</v>
          </cell>
        </row>
        <row r="1976">
          <cell r="R1976" t="str">
            <v>154.SG</v>
          </cell>
          <cell r="S1976">
            <v>1338434.8243471396</v>
          </cell>
        </row>
        <row r="1977">
          <cell r="R1977" t="str">
            <v>154.SE</v>
          </cell>
          <cell r="S1977">
            <v>1730795.9205462572</v>
          </cell>
        </row>
        <row r="1978">
          <cell r="R1978" t="str">
            <v>154.SO</v>
          </cell>
          <cell r="S1978">
            <v>24823.156752725114</v>
          </cell>
        </row>
        <row r="1979">
          <cell r="R1979" t="str">
            <v>154.SG1</v>
          </cell>
          <cell r="S1979">
            <v>25383441.229337148</v>
          </cell>
        </row>
        <row r="1980">
          <cell r="R1980" t="str">
            <v>154.SG2</v>
          </cell>
          <cell r="S1980">
            <v>1204.8346243295055</v>
          </cell>
        </row>
        <row r="1981">
          <cell r="R1981" t="str">
            <v>154.SNPD</v>
          </cell>
          <cell r="S1981">
            <v>-523912.64519160119</v>
          </cell>
        </row>
        <row r="1982">
          <cell r="R1982" t="str">
            <v>154.SG3</v>
          </cell>
          <cell r="S1982">
            <v>0</v>
          </cell>
        </row>
        <row r="1983">
          <cell r="R1983" t="str">
            <v>154.SG4</v>
          </cell>
          <cell r="S1983">
            <v>0</v>
          </cell>
        </row>
        <row r="1984">
          <cell r="R1984" t="str">
            <v>154.SG5</v>
          </cell>
          <cell r="S1984">
            <v>0</v>
          </cell>
        </row>
        <row r="1985">
          <cell r="R1985" t="str">
            <v>154.SG6</v>
          </cell>
          <cell r="S1985">
            <v>0</v>
          </cell>
        </row>
        <row r="1986">
          <cell r="R1986" t="str">
            <v>154.SG7</v>
          </cell>
          <cell r="S1986">
            <v>2105613.5674379994</v>
          </cell>
        </row>
        <row r="1987">
          <cell r="R1987" t="str">
            <v>154.SG8</v>
          </cell>
          <cell r="S1987">
            <v>0</v>
          </cell>
        </row>
        <row r="1988">
          <cell r="R1988" t="str">
            <v>Total Materials and Supplies.NA</v>
          </cell>
          <cell r="S1988">
            <v>59099716.808623187</v>
          </cell>
        </row>
        <row r="1989">
          <cell r="R1989" t="str">
            <v>Total Materials and Supplies.NA1</v>
          </cell>
          <cell r="S1989">
            <v>0</v>
          </cell>
        </row>
        <row r="1990">
          <cell r="R1990" t="str">
            <v>163.NA</v>
          </cell>
          <cell r="S1990">
            <v>0</v>
          </cell>
        </row>
        <row r="1991">
          <cell r="R1991" t="str">
            <v>163.SO</v>
          </cell>
          <cell r="S1991">
            <v>0</v>
          </cell>
        </row>
        <row r="1992">
          <cell r="R1992" t="str">
            <v>163.NA1</v>
          </cell>
          <cell r="S1992">
            <v>0</v>
          </cell>
        </row>
        <row r="1993">
          <cell r="R1993" t="str">
            <v>163.NA2</v>
          </cell>
          <cell r="S1993">
            <v>0</v>
          </cell>
        </row>
        <row r="1994">
          <cell r="R1994" t="str">
            <v>163.NA3</v>
          </cell>
          <cell r="S1994">
            <v>0</v>
          </cell>
        </row>
        <row r="1995">
          <cell r="R1995" t="str">
            <v>25318.NA</v>
          </cell>
          <cell r="S1995">
            <v>0</v>
          </cell>
        </row>
        <row r="1996">
          <cell r="R1996" t="str">
            <v>25318.SG</v>
          </cell>
          <cell r="S1996">
            <v>-68795.42125856335</v>
          </cell>
        </row>
        <row r="1997">
          <cell r="R1997" t="str">
            <v>25318.NA1</v>
          </cell>
          <cell r="S1997">
            <v>0</v>
          </cell>
        </row>
        <row r="1998">
          <cell r="R1998" t="str">
            <v>25318.NA2</v>
          </cell>
          <cell r="S1998">
            <v>-68795.42125856335</v>
          </cell>
        </row>
        <row r="1999">
          <cell r="R1999" t="str">
            <v>25318.NA3</v>
          </cell>
          <cell r="S1999">
            <v>0</v>
          </cell>
        </row>
        <row r="2000">
          <cell r="R2000" t="str">
            <v>25318.NA4</v>
          </cell>
          <cell r="S2000">
            <v>59030921.387364626</v>
          </cell>
        </row>
        <row r="2001">
          <cell r="R2001" t="str">
            <v>25318.NA5</v>
          </cell>
          <cell r="S2001">
            <v>0</v>
          </cell>
        </row>
        <row r="2002">
          <cell r="R2002" t="str">
            <v>165.NA</v>
          </cell>
          <cell r="S2002">
            <v>0</v>
          </cell>
        </row>
        <row r="2003">
          <cell r="R2003" t="str">
            <v>165.S</v>
          </cell>
          <cell r="S2003">
            <v>1685868.21</v>
          </cell>
        </row>
        <row r="2004">
          <cell r="R2004" t="str">
            <v>165.GPS</v>
          </cell>
          <cell r="S2004">
            <v>1402351.2342352241</v>
          </cell>
        </row>
        <row r="2005">
          <cell r="R2005" t="str">
            <v>165.SG</v>
          </cell>
          <cell r="S2005">
            <v>780744.36585622129</v>
          </cell>
        </row>
        <row r="2006">
          <cell r="R2006" t="str">
            <v>165.SE</v>
          </cell>
          <cell r="S2006">
            <v>855545.70723223244</v>
          </cell>
        </row>
        <row r="2007">
          <cell r="R2007" t="str">
            <v>165.SO</v>
          </cell>
          <cell r="S2007">
            <v>4272474.2017655261</v>
          </cell>
        </row>
        <row r="2008">
          <cell r="R2008" t="str">
            <v>Total Prepayments.NA</v>
          </cell>
          <cell r="S2008">
            <v>8996983.7190892044</v>
          </cell>
        </row>
        <row r="2009">
          <cell r="R2009" t="str">
            <v>Total Prepayments.NA1</v>
          </cell>
          <cell r="S2009">
            <v>0</v>
          </cell>
        </row>
        <row r="2010">
          <cell r="R2010" t="str">
            <v>182M.NA</v>
          </cell>
          <cell r="S2010">
            <v>0</v>
          </cell>
        </row>
        <row r="2011">
          <cell r="R2011" t="str">
            <v>182M.S</v>
          </cell>
          <cell r="S2011">
            <v>-219736.92</v>
          </cell>
        </row>
        <row r="2012">
          <cell r="R2012" t="str">
            <v>182M.SG</v>
          </cell>
          <cell r="S2012">
            <v>0</v>
          </cell>
        </row>
        <row r="2013">
          <cell r="R2013" t="str">
            <v>182M.SGCT</v>
          </cell>
          <cell r="S2013">
            <v>1159595.3841091383</v>
          </cell>
        </row>
        <row r="2014">
          <cell r="R2014" t="str">
            <v>182M.SG-P</v>
          </cell>
          <cell r="S2014">
            <v>0</v>
          </cell>
        </row>
        <row r="2015">
          <cell r="R2015" t="str">
            <v>182M.SE</v>
          </cell>
          <cell r="S2015">
            <v>0</v>
          </cell>
        </row>
        <row r="2016">
          <cell r="R2016" t="str">
            <v>182M.SG1</v>
          </cell>
          <cell r="S2016">
            <v>0</v>
          </cell>
        </row>
        <row r="2017">
          <cell r="R2017" t="str">
            <v>182M.SO</v>
          </cell>
          <cell r="S2017">
            <v>3455691.5562046883</v>
          </cell>
        </row>
        <row r="2018">
          <cell r="R2018" t="str">
            <v>182M.NA1</v>
          </cell>
          <cell r="S2018">
            <v>4395550.0203138264</v>
          </cell>
        </row>
        <row r="2019">
          <cell r="R2019" t="str">
            <v>182M.NA2</v>
          </cell>
          <cell r="S2019">
            <v>0</v>
          </cell>
        </row>
        <row r="2020">
          <cell r="R2020" t="str">
            <v>186M.NA</v>
          </cell>
          <cell r="S2020">
            <v>0</v>
          </cell>
        </row>
        <row r="2021">
          <cell r="R2021" t="str">
            <v>186M.S</v>
          </cell>
          <cell r="S2021">
            <v>0</v>
          </cell>
        </row>
        <row r="2022">
          <cell r="R2022" t="str">
            <v>186M.SG</v>
          </cell>
          <cell r="S2022">
            <v>0</v>
          </cell>
        </row>
        <row r="2023">
          <cell r="R2023" t="str">
            <v>186M.SG1</v>
          </cell>
          <cell r="S2023">
            <v>0</v>
          </cell>
        </row>
        <row r="2024">
          <cell r="R2024" t="str">
            <v>186M.SG2</v>
          </cell>
          <cell r="S2024">
            <v>18187352.420902327</v>
          </cell>
        </row>
        <row r="2025">
          <cell r="R2025" t="str">
            <v>186M.SO</v>
          </cell>
          <cell r="S2025">
            <v>36691.639063331975</v>
          </cell>
        </row>
        <row r="2026">
          <cell r="R2026" t="str">
            <v>186M.SE</v>
          </cell>
          <cell r="S2026">
            <v>3693799.5516631217</v>
          </cell>
        </row>
        <row r="2027">
          <cell r="R2027" t="str">
            <v>186M.SG3</v>
          </cell>
          <cell r="S2027">
            <v>0</v>
          </cell>
        </row>
        <row r="2028">
          <cell r="R2028" t="str">
            <v>186M.EXCTAX</v>
          </cell>
          <cell r="S2028">
            <v>0</v>
          </cell>
        </row>
        <row r="2029">
          <cell r="R2029" t="str">
            <v>Total Misc. Deferred Debits.NA</v>
          </cell>
          <cell r="S2029">
            <v>21917843.611628782</v>
          </cell>
        </row>
        <row r="2030">
          <cell r="R2030" t="str">
            <v>Total Misc. Deferred Debits.NA1</v>
          </cell>
          <cell r="S2030">
            <v>0</v>
          </cell>
        </row>
        <row r="2031">
          <cell r="R2031" t="str">
            <v>Working Capital.NA</v>
          </cell>
          <cell r="S2031">
            <v>0</v>
          </cell>
        </row>
        <row r="2032">
          <cell r="R2032" t="str">
            <v>CWC.NA</v>
          </cell>
          <cell r="S2032">
            <v>0</v>
          </cell>
        </row>
        <row r="2033">
          <cell r="R2033" t="str">
            <v>CWC.S</v>
          </cell>
          <cell r="S2033">
            <v>19090694.565971974</v>
          </cell>
        </row>
        <row r="2034">
          <cell r="R2034" t="str">
            <v>CWC.SO</v>
          </cell>
          <cell r="S2034">
            <v>0</v>
          </cell>
        </row>
        <row r="2035">
          <cell r="R2035" t="str">
            <v>CWC.SE</v>
          </cell>
          <cell r="S2035">
            <v>0</v>
          </cell>
        </row>
        <row r="2036">
          <cell r="R2036" t="str">
            <v>CWC.NA1</v>
          </cell>
          <cell r="S2036">
            <v>19090694.565971974</v>
          </cell>
        </row>
        <row r="2037">
          <cell r="R2037" t="str">
            <v>CWC.NA2</v>
          </cell>
          <cell r="S2037">
            <v>0</v>
          </cell>
        </row>
        <row r="2038">
          <cell r="R2038" t="str">
            <v>OWC.NA</v>
          </cell>
          <cell r="S2038">
            <v>0</v>
          </cell>
        </row>
        <row r="2039">
          <cell r="R2039" t="str">
            <v>131.SNP</v>
          </cell>
          <cell r="S2039">
            <v>0</v>
          </cell>
        </row>
        <row r="2040">
          <cell r="R2040" t="str">
            <v>135.SG</v>
          </cell>
          <cell r="S2040">
            <v>0</v>
          </cell>
        </row>
        <row r="2041">
          <cell r="R2041" t="str">
            <v>141.SO</v>
          </cell>
          <cell r="S2041">
            <v>0</v>
          </cell>
        </row>
        <row r="2042">
          <cell r="R2042" t="str">
            <v>143.SO</v>
          </cell>
          <cell r="S2042">
            <v>6936337.6254760986</v>
          </cell>
        </row>
        <row r="2043">
          <cell r="R2043" t="str">
            <v>232.S</v>
          </cell>
          <cell r="S2043">
            <v>-53033</v>
          </cell>
        </row>
        <row r="2044">
          <cell r="R2044" t="str">
            <v>232.SO</v>
          </cell>
          <cell r="S2044">
            <v>-1772029.1524099268</v>
          </cell>
        </row>
        <row r="2045">
          <cell r="R2045" t="str">
            <v>232.SE</v>
          </cell>
          <cell r="S2045">
            <v>-577487.18317484902</v>
          </cell>
        </row>
        <row r="2046">
          <cell r="R2046" t="str">
            <v>232.SG</v>
          </cell>
          <cell r="S2046">
            <v>-19446.970402374103</v>
          </cell>
        </row>
        <row r="2047">
          <cell r="R2047" t="str">
            <v>2533.S</v>
          </cell>
          <cell r="S2047">
            <v>0</v>
          </cell>
        </row>
        <row r="2048">
          <cell r="R2048" t="str">
            <v>2533.SE</v>
          </cell>
          <cell r="S2048">
            <v>-1485276.5618958594</v>
          </cell>
        </row>
        <row r="2049">
          <cell r="R2049" t="str">
            <v>230.SE</v>
          </cell>
          <cell r="S2049">
            <v>-1542368.1979152227</v>
          </cell>
        </row>
        <row r="2050">
          <cell r="R2050" t="str">
            <v>230.S</v>
          </cell>
          <cell r="S2050">
            <v>0</v>
          </cell>
        </row>
        <row r="2051">
          <cell r="R2051" t="str">
            <v>254105.SG</v>
          </cell>
          <cell r="S2051">
            <v>0</v>
          </cell>
        </row>
        <row r="2052">
          <cell r="R2052" t="str">
            <v>254105.SE</v>
          </cell>
          <cell r="S2052">
            <v>-248597.83737034918</v>
          </cell>
        </row>
        <row r="2053">
          <cell r="R2053" t="str">
            <v>2533.SE1</v>
          </cell>
          <cell r="S2053">
            <v>0</v>
          </cell>
        </row>
        <row r="2054">
          <cell r="R2054" t="str">
            <v>2533.NA</v>
          </cell>
          <cell r="S2054">
            <v>1238098.7223075179</v>
          </cell>
        </row>
        <row r="2055">
          <cell r="R2055" t="str">
            <v>2533.NA1</v>
          </cell>
          <cell r="S2055">
            <v>0</v>
          </cell>
        </row>
        <row r="2056">
          <cell r="R2056" t="str">
            <v>Total Working Capital.NA</v>
          </cell>
          <cell r="S2056">
            <v>20328793.288279492</v>
          </cell>
        </row>
        <row r="2057">
          <cell r="R2057" t="str">
            <v>Miscellaneous Rate Base.NA</v>
          </cell>
          <cell r="S2057">
            <v>0</v>
          </cell>
        </row>
        <row r="2058">
          <cell r="R2058" t="str">
            <v>18221.NA</v>
          </cell>
          <cell r="S2058">
            <v>0</v>
          </cell>
        </row>
        <row r="2059">
          <cell r="R2059" t="str">
            <v>18221.S</v>
          </cell>
          <cell r="S2059">
            <v>0</v>
          </cell>
        </row>
        <row r="2060">
          <cell r="R2060" t="str">
            <v>18221.NA1</v>
          </cell>
          <cell r="S2060">
            <v>0</v>
          </cell>
        </row>
        <row r="2061">
          <cell r="R2061" t="str">
            <v>18221.NA2</v>
          </cell>
          <cell r="S2061">
            <v>0</v>
          </cell>
        </row>
        <row r="2062">
          <cell r="R2062" t="str">
            <v>18221.NA3</v>
          </cell>
          <cell r="S2062">
            <v>0</v>
          </cell>
        </row>
        <row r="2063">
          <cell r="R2063" t="str">
            <v>18222.NA</v>
          </cell>
          <cell r="S2063">
            <v>0</v>
          </cell>
        </row>
        <row r="2064">
          <cell r="R2064" t="str">
            <v>18222.S</v>
          </cell>
          <cell r="S2064">
            <v>0</v>
          </cell>
        </row>
        <row r="2065">
          <cell r="R2065" t="str">
            <v>18222.TROJP</v>
          </cell>
          <cell r="S2065">
            <v>0</v>
          </cell>
        </row>
        <row r="2066">
          <cell r="R2066" t="str">
            <v>18222.TROJD</v>
          </cell>
          <cell r="S2066">
            <v>0</v>
          </cell>
        </row>
        <row r="2067">
          <cell r="R2067" t="str">
            <v>18222.NA1</v>
          </cell>
          <cell r="S2067">
            <v>0</v>
          </cell>
        </row>
        <row r="2068">
          <cell r="R2068" t="str">
            <v>18222.NA2</v>
          </cell>
          <cell r="S2068">
            <v>0</v>
          </cell>
        </row>
        <row r="2069">
          <cell r="R2069" t="str">
            <v>18222.NA3</v>
          </cell>
          <cell r="S2069">
            <v>0</v>
          </cell>
        </row>
        <row r="2070">
          <cell r="R2070" t="str">
            <v>18222.NA4</v>
          </cell>
          <cell r="S2070">
            <v>0</v>
          </cell>
        </row>
        <row r="2071">
          <cell r="R2071" t="str">
            <v>1869.NA</v>
          </cell>
          <cell r="S2071">
            <v>0</v>
          </cell>
        </row>
        <row r="2072">
          <cell r="R2072" t="str">
            <v>1869.S</v>
          </cell>
          <cell r="S2072">
            <v>0</v>
          </cell>
        </row>
        <row r="2073">
          <cell r="R2073" t="str">
            <v>1869.SG</v>
          </cell>
          <cell r="S2073">
            <v>0</v>
          </cell>
        </row>
        <row r="2074">
          <cell r="R2074" t="str">
            <v>1869.NA1</v>
          </cell>
          <cell r="S2074">
            <v>0</v>
          </cell>
        </row>
        <row r="2075">
          <cell r="R2075" t="str">
            <v>1869.NA2</v>
          </cell>
          <cell r="S2075">
            <v>0</v>
          </cell>
        </row>
        <row r="2076">
          <cell r="R2076" t="str">
            <v>Total Miscellaneous Rate Base.NA</v>
          </cell>
          <cell r="S2076">
            <v>0</v>
          </cell>
        </row>
        <row r="2077">
          <cell r="R2077" t="str">
            <v>Total Miscellaneous Rate Base.NA1</v>
          </cell>
          <cell r="S2077">
            <v>0</v>
          </cell>
        </row>
        <row r="2078">
          <cell r="R2078" t="str">
            <v>Total Rate Base Additions.NA</v>
          </cell>
          <cell r="S2078">
            <v>180511945.71618471</v>
          </cell>
        </row>
        <row r="2079">
          <cell r="R2079" t="str">
            <v>235.NA</v>
          </cell>
          <cell r="S2079">
            <v>0</v>
          </cell>
        </row>
        <row r="2080">
          <cell r="R2080" t="str">
            <v>235.S</v>
          </cell>
          <cell r="S2080">
            <v>0</v>
          </cell>
        </row>
        <row r="2081">
          <cell r="R2081" t="str">
            <v>235.CN</v>
          </cell>
          <cell r="S2081">
            <v>0</v>
          </cell>
        </row>
        <row r="2082">
          <cell r="R2082" t="str">
            <v>Total Customer Service Deposits.NA</v>
          </cell>
          <cell r="S2082">
            <v>0</v>
          </cell>
        </row>
        <row r="2083">
          <cell r="R2083" t="str">
            <v>Total Customer Service Deposits.NA1</v>
          </cell>
          <cell r="S2083">
            <v>0</v>
          </cell>
        </row>
        <row r="2084">
          <cell r="R2084" t="str">
            <v>2281.SO</v>
          </cell>
          <cell r="S2084">
            <v>0</v>
          </cell>
        </row>
        <row r="2085">
          <cell r="R2085" t="str">
            <v>2282.SO</v>
          </cell>
          <cell r="S2085">
            <v>-13126250.942736294</v>
          </cell>
        </row>
        <row r="2086">
          <cell r="R2086" t="str">
            <v>2283.SO</v>
          </cell>
          <cell r="S2086">
            <v>-883357.73600199388</v>
          </cell>
        </row>
        <row r="2087">
          <cell r="R2087" t="str">
            <v>2283.S</v>
          </cell>
          <cell r="S2087">
            <v>0</v>
          </cell>
        </row>
        <row r="2088">
          <cell r="R2088" t="str">
            <v>254.SE</v>
          </cell>
          <cell r="S2088">
            <v>0</v>
          </cell>
        </row>
        <row r="2089">
          <cell r="R2089" t="str">
            <v>254.SO</v>
          </cell>
          <cell r="S2089">
            <v>0</v>
          </cell>
        </row>
        <row r="2090">
          <cell r="R2090" t="str">
            <v>254.NA</v>
          </cell>
          <cell r="S2090">
            <v>-14009608.678738289</v>
          </cell>
        </row>
        <row r="2091">
          <cell r="R2091" t="str">
            <v>254.NA1</v>
          </cell>
          <cell r="S2091">
            <v>0</v>
          </cell>
        </row>
        <row r="2092">
          <cell r="R2092" t="str">
            <v>22841.NA</v>
          </cell>
          <cell r="S2092">
            <v>0</v>
          </cell>
        </row>
        <row r="2093">
          <cell r="R2093" t="str">
            <v>22841.S</v>
          </cell>
          <cell r="S2093">
            <v>0</v>
          </cell>
        </row>
        <row r="2094">
          <cell r="R2094" t="str">
            <v>22841.SG</v>
          </cell>
          <cell r="S2094">
            <v>-370552.63582465146</v>
          </cell>
        </row>
        <row r="2095">
          <cell r="R2095" t="str">
            <v>22841.NA1</v>
          </cell>
          <cell r="S2095">
            <v>-370552.63582465146</v>
          </cell>
        </row>
        <row r="2096">
          <cell r="R2096" t="str">
            <v>22841.NA2</v>
          </cell>
          <cell r="S2096">
            <v>0</v>
          </cell>
        </row>
        <row r="2097">
          <cell r="R2097" t="str">
            <v>254105.S</v>
          </cell>
          <cell r="S2097">
            <v>0</v>
          </cell>
        </row>
        <row r="2098">
          <cell r="R2098" t="str">
            <v>230.TROJD</v>
          </cell>
          <cell r="S2098">
            <v>-465410.01408088143</v>
          </cell>
        </row>
        <row r="2099">
          <cell r="R2099" t="str">
            <v>254105.TROJD</v>
          </cell>
          <cell r="S2099">
            <v>-807662.53491455596</v>
          </cell>
        </row>
        <row r="2100">
          <cell r="R2100" t="str">
            <v>254.S</v>
          </cell>
          <cell r="S2100">
            <v>1805489.4815384599</v>
          </cell>
        </row>
        <row r="2101">
          <cell r="R2101" t="str">
            <v>254.NA2</v>
          </cell>
          <cell r="S2101">
            <v>532416.93254302256</v>
          </cell>
        </row>
        <row r="2102">
          <cell r="R2102" t="str">
            <v>254.NA3</v>
          </cell>
          <cell r="S2102">
            <v>0</v>
          </cell>
        </row>
        <row r="2103">
          <cell r="R2103" t="str">
            <v>252.NA</v>
          </cell>
          <cell r="S2103">
            <v>0</v>
          </cell>
        </row>
        <row r="2104">
          <cell r="R2104" t="str">
            <v>252.S</v>
          </cell>
          <cell r="S2104">
            <v>-618259.76692307694</v>
          </cell>
        </row>
        <row r="2105">
          <cell r="R2105" t="str">
            <v>252.SE</v>
          </cell>
          <cell r="S2105">
            <v>0</v>
          </cell>
        </row>
        <row r="2106">
          <cell r="R2106" t="str">
            <v>252.SG</v>
          </cell>
          <cell r="S2106">
            <v>-3858884.605769583</v>
          </cell>
        </row>
        <row r="2107">
          <cell r="R2107" t="str">
            <v>252.SO</v>
          </cell>
          <cell r="S2107">
            <v>0</v>
          </cell>
        </row>
        <row r="2108">
          <cell r="R2108" t="str">
            <v>252.CN</v>
          </cell>
          <cell r="S2108">
            <v>2.9026617139454505E-9</v>
          </cell>
        </row>
        <row r="2109">
          <cell r="R2109" t="str">
            <v>Total Customer Advances for Construction.NA</v>
          </cell>
          <cell r="S2109">
            <v>-4477144.3726926567</v>
          </cell>
        </row>
        <row r="2110">
          <cell r="R2110" t="str">
            <v>Total Customer Advances for Construction.NA1</v>
          </cell>
          <cell r="S2110">
            <v>0</v>
          </cell>
        </row>
        <row r="2111">
          <cell r="R2111" t="str">
            <v>25398.NA</v>
          </cell>
          <cell r="S2111">
            <v>0</v>
          </cell>
        </row>
        <row r="2112">
          <cell r="R2112" t="str">
            <v>25398.SE</v>
          </cell>
          <cell r="S2112">
            <v>-37991.941030080605</v>
          </cell>
        </row>
        <row r="2113">
          <cell r="R2113" t="str">
            <v>25398.NA1</v>
          </cell>
          <cell r="S2113">
            <v>-37991.941030080605</v>
          </cell>
        </row>
        <row r="2114">
          <cell r="R2114" t="str">
            <v>25398.NA2</v>
          </cell>
          <cell r="S2114">
            <v>0</v>
          </cell>
        </row>
        <row r="2115">
          <cell r="R2115" t="str">
            <v>25399.NA</v>
          </cell>
          <cell r="S2115">
            <v>0</v>
          </cell>
        </row>
        <row r="2116">
          <cell r="R2116" t="str">
            <v>25399.S</v>
          </cell>
          <cell r="S2116">
            <v>-1071980.9784615301</v>
          </cell>
        </row>
        <row r="2117">
          <cell r="R2117" t="str">
            <v>25399.SO</v>
          </cell>
          <cell r="S2117">
            <v>-5827334.7211826416</v>
          </cell>
        </row>
        <row r="2118">
          <cell r="R2118" t="str">
            <v>25399.SG</v>
          </cell>
          <cell r="S2118">
            <v>-971938.71528618899</v>
          </cell>
        </row>
        <row r="2119">
          <cell r="R2119" t="str">
            <v>25399.SE</v>
          </cell>
          <cell r="S2119">
            <v>0</v>
          </cell>
        </row>
        <row r="2120">
          <cell r="R2120" t="str">
            <v>25399.NA1</v>
          </cell>
          <cell r="S2120">
            <v>-7871254.4149303604</v>
          </cell>
        </row>
        <row r="2121">
          <cell r="R2121" t="str">
            <v>25399.NA2</v>
          </cell>
          <cell r="S2121">
            <v>0</v>
          </cell>
        </row>
        <row r="2122">
          <cell r="R2122" t="str">
            <v>190.NA</v>
          </cell>
          <cell r="S2122">
            <v>0</v>
          </cell>
        </row>
        <row r="2123">
          <cell r="R2123" t="str">
            <v>190.S</v>
          </cell>
          <cell r="S2123">
            <v>2531327.1799999932</v>
          </cell>
        </row>
        <row r="2124">
          <cell r="R2124" t="str">
            <v>190.CN</v>
          </cell>
          <cell r="S2124">
            <v>0</v>
          </cell>
        </row>
        <row r="2125">
          <cell r="R2125" t="str">
            <v>190.IBT</v>
          </cell>
          <cell r="S2125">
            <v>0</v>
          </cell>
        </row>
        <row r="2126">
          <cell r="R2126" t="str">
            <v>190.SO</v>
          </cell>
          <cell r="S2126">
            <v>19767384.50246802</v>
          </cell>
        </row>
        <row r="2127">
          <cell r="R2127" t="str">
            <v>190.DGP</v>
          </cell>
          <cell r="S2127">
            <v>0</v>
          </cell>
        </row>
        <row r="2128">
          <cell r="R2128" t="str">
            <v>190.BADDEBT</v>
          </cell>
          <cell r="S2128">
            <v>1724033.5857309927</v>
          </cell>
        </row>
        <row r="2129">
          <cell r="R2129" t="str">
            <v>190.TROJD</v>
          </cell>
          <cell r="S2129">
            <v>-4.2442676494829357E-3</v>
          </cell>
        </row>
        <row r="2130">
          <cell r="R2130" t="str">
            <v>190.SG</v>
          </cell>
          <cell r="S2130">
            <v>1615997.6869743504</v>
          </cell>
        </row>
        <row r="2131">
          <cell r="R2131" t="str">
            <v>190.SE</v>
          </cell>
          <cell r="S2131">
            <v>-2975735.0357231637</v>
          </cell>
        </row>
        <row r="2132">
          <cell r="R2132" t="str">
            <v>190.SNP</v>
          </cell>
          <cell r="S2132">
            <v>0</v>
          </cell>
        </row>
        <row r="2133">
          <cell r="R2133" t="str">
            <v>190.SNPD</v>
          </cell>
          <cell r="S2133">
            <v>0</v>
          </cell>
        </row>
        <row r="2134">
          <cell r="R2134" t="str">
            <v>190.SG1</v>
          </cell>
          <cell r="S2134">
            <v>0</v>
          </cell>
        </row>
        <row r="2135">
          <cell r="R2135" t="str">
            <v>Total Accum Deferred Income Taxes.NA</v>
          </cell>
          <cell r="S2135">
            <v>22663007.915205922</v>
          </cell>
        </row>
        <row r="2136">
          <cell r="R2136" t="str">
            <v>Total Accum Deferred Income Taxes.NA1</v>
          </cell>
          <cell r="S2136">
            <v>0</v>
          </cell>
        </row>
        <row r="2137">
          <cell r="R2137" t="str">
            <v>281.NA</v>
          </cell>
          <cell r="S2137">
            <v>0</v>
          </cell>
        </row>
        <row r="2138">
          <cell r="R2138" t="str">
            <v>281.S</v>
          </cell>
          <cell r="S2138">
            <v>0</v>
          </cell>
        </row>
        <row r="2139">
          <cell r="R2139" t="str">
            <v>281.SG</v>
          </cell>
          <cell r="S2139">
            <v>1.8221564590930939E-2</v>
          </cell>
        </row>
        <row r="2140">
          <cell r="R2140" t="str">
            <v>281.SNPT</v>
          </cell>
          <cell r="S2140">
            <v>0</v>
          </cell>
        </row>
        <row r="2141">
          <cell r="R2141" t="str">
            <v>281.NA1</v>
          </cell>
          <cell r="S2141">
            <v>1.8221564590930939E-2</v>
          </cell>
        </row>
        <row r="2142">
          <cell r="R2142" t="str">
            <v>281.NA2</v>
          </cell>
          <cell r="S2142">
            <v>0</v>
          </cell>
        </row>
        <row r="2143">
          <cell r="R2143" t="str">
            <v>282.NA</v>
          </cell>
          <cell r="S2143">
            <v>0</v>
          </cell>
        </row>
        <row r="2144">
          <cell r="R2144" t="str">
            <v>282.S</v>
          </cell>
          <cell r="S2144">
            <v>-1012561841.1374496</v>
          </cell>
        </row>
        <row r="2145">
          <cell r="R2145" t="str">
            <v>282.DITBAL</v>
          </cell>
          <cell r="S2145">
            <v>1.5134930610656738E-2</v>
          </cell>
        </row>
        <row r="2146">
          <cell r="R2146" t="str">
            <v>282.SNPD</v>
          </cell>
          <cell r="S2146">
            <v>81258.331128745063</v>
          </cell>
        </row>
        <row r="2147">
          <cell r="R2147" t="str">
            <v>282.CN</v>
          </cell>
          <cell r="S2147">
            <v>-8943.3894871191515</v>
          </cell>
        </row>
        <row r="2148">
          <cell r="R2148" t="str">
            <v>282.SG-U</v>
          </cell>
          <cell r="S2148">
            <v>-1567.9308097830813</v>
          </cell>
        </row>
        <row r="2149">
          <cell r="R2149" t="str">
            <v>282.SG-P</v>
          </cell>
          <cell r="S2149">
            <v>13735.648448866346</v>
          </cell>
        </row>
        <row r="2150">
          <cell r="R2150" t="str">
            <v>282.CIAC</v>
          </cell>
          <cell r="S2150">
            <v>21034.757610195222</v>
          </cell>
        </row>
        <row r="2151">
          <cell r="R2151" t="str">
            <v>282.SO</v>
          </cell>
          <cell r="S2151">
            <v>3664146.289658519</v>
          </cell>
        </row>
        <row r="2152">
          <cell r="R2152" t="str">
            <v>282.SNP</v>
          </cell>
          <cell r="S2152">
            <v>1023.3608740658664</v>
          </cell>
        </row>
        <row r="2153">
          <cell r="R2153" t="str">
            <v>282.SE</v>
          </cell>
          <cell r="S2153">
            <v>-1376803.4075230684</v>
          </cell>
        </row>
        <row r="2154">
          <cell r="R2154" t="str">
            <v>282.SG</v>
          </cell>
          <cell r="S2154">
            <v>-10444276.728651879</v>
          </cell>
        </row>
        <row r="2155">
          <cell r="R2155" t="str">
            <v>282.NA1</v>
          </cell>
          <cell r="S2155">
            <v>-1020612234.1910661</v>
          </cell>
        </row>
        <row r="2156">
          <cell r="R2156" t="str">
            <v>282.NA2</v>
          </cell>
          <cell r="S2156">
            <v>0</v>
          </cell>
        </row>
        <row r="2157">
          <cell r="R2157" t="str">
            <v>283.NA</v>
          </cell>
          <cell r="S2157">
            <v>0</v>
          </cell>
        </row>
        <row r="2158">
          <cell r="R2158" t="str">
            <v>283.S</v>
          </cell>
          <cell r="S2158">
            <v>-572583.72461539297</v>
          </cell>
        </row>
        <row r="2159">
          <cell r="R2159" t="str">
            <v>283.SG</v>
          </cell>
          <cell r="S2159">
            <v>-636833.49133097334</v>
          </cell>
        </row>
        <row r="2160">
          <cell r="R2160" t="str">
            <v>283.SE</v>
          </cell>
          <cell r="S2160">
            <v>-5246075.1741519663</v>
          </cell>
        </row>
        <row r="2161">
          <cell r="R2161" t="str">
            <v>283.SO</v>
          </cell>
          <cell r="S2161">
            <v>-3878851.5664217081</v>
          </cell>
        </row>
        <row r="2162">
          <cell r="R2162" t="str">
            <v>283.GPS</v>
          </cell>
          <cell r="S2162">
            <v>-2060583.610205092</v>
          </cell>
        </row>
        <row r="2163">
          <cell r="R2163" t="str">
            <v>283.SNP</v>
          </cell>
          <cell r="S2163">
            <v>-860577.31740690535</v>
          </cell>
        </row>
        <row r="2164">
          <cell r="R2164" t="str">
            <v>283.TROJD</v>
          </cell>
          <cell r="S2164">
            <v>0</v>
          </cell>
        </row>
        <row r="2165">
          <cell r="R2165" t="str">
            <v>283.SG1</v>
          </cell>
          <cell r="S2165">
            <v>0</v>
          </cell>
        </row>
        <row r="2166">
          <cell r="R2166" t="str">
            <v>283.SGCT</v>
          </cell>
          <cell r="S2166">
            <v>-446295.63345039776</v>
          </cell>
        </row>
        <row r="2167">
          <cell r="R2167" t="str">
            <v>283.SG2</v>
          </cell>
          <cell r="S2167">
            <v>0</v>
          </cell>
        </row>
        <row r="2168">
          <cell r="R2168" t="str">
            <v>283.NA1</v>
          </cell>
          <cell r="S2168">
            <v>-13701800.517582435</v>
          </cell>
        </row>
        <row r="2169">
          <cell r="R2169" t="str">
            <v>283.NA2</v>
          </cell>
          <cell r="S2169">
            <v>0</v>
          </cell>
        </row>
        <row r="2170">
          <cell r="R2170" t="str">
            <v>Total Accum Deferred Income Tax.NA</v>
          </cell>
          <cell r="S2170">
            <v>-1011651026.7752211</v>
          </cell>
        </row>
        <row r="2171">
          <cell r="R2171" t="str">
            <v>255.NA</v>
          </cell>
          <cell r="S2171">
            <v>0</v>
          </cell>
        </row>
        <row r="2172">
          <cell r="R2172" t="str">
            <v>255.S</v>
          </cell>
          <cell r="S2172">
            <v>0</v>
          </cell>
        </row>
        <row r="2173">
          <cell r="R2173" t="str">
            <v>255.ITC84</v>
          </cell>
          <cell r="S2173">
            <v>-0.16379076923076868</v>
          </cell>
        </row>
        <row r="2174">
          <cell r="R2174" t="str">
            <v>255.ITC85</v>
          </cell>
          <cell r="S2174">
            <v>-479139.91601538425</v>
          </cell>
        </row>
        <row r="2175">
          <cell r="R2175" t="str">
            <v>255.ITC86</v>
          </cell>
          <cell r="S2175">
            <v>-407549.40103384573</v>
          </cell>
        </row>
        <row r="2176">
          <cell r="R2176" t="str">
            <v>255.ITC88</v>
          </cell>
          <cell r="S2176">
            <v>-73597.472307691889</v>
          </cell>
        </row>
        <row r="2177">
          <cell r="R2177" t="str">
            <v>255.ITC89</v>
          </cell>
          <cell r="S2177">
            <v>-160046.26699030743</v>
          </cell>
        </row>
        <row r="2178">
          <cell r="R2178" t="str">
            <v>255.ITC90</v>
          </cell>
          <cell r="S2178">
            <v>-34556.373116307557</v>
          </cell>
        </row>
        <row r="2179">
          <cell r="R2179" t="str">
            <v>255.SG</v>
          </cell>
          <cell r="S2179">
            <v>-3256.8399864511084</v>
          </cell>
        </row>
        <row r="2180">
          <cell r="R2180" t="str">
            <v>Total Accumlated ITC.NA</v>
          </cell>
          <cell r="S2180">
            <v>-1158146.4332407573</v>
          </cell>
        </row>
        <row r="2181">
          <cell r="R2181" t="str">
            <v>Total Accumlated ITC.NA1</v>
          </cell>
          <cell r="S2181">
            <v>0</v>
          </cell>
        </row>
        <row r="2182">
          <cell r="R2182" t="str">
            <v>Total Rate Base Deductions.NA</v>
          </cell>
          <cell r="S2182">
            <v>-1039043308.3191348</v>
          </cell>
        </row>
        <row r="2183">
          <cell r="R2183" t="str">
            <v>Total Rate Base Deductions.NA1</v>
          </cell>
          <cell r="S2183">
            <v>0</v>
          </cell>
        </row>
        <row r="2184">
          <cell r="R2184" t="str">
            <v>Total Rate Base Deductions.NA2</v>
          </cell>
          <cell r="S2184">
            <v>0</v>
          </cell>
        </row>
        <row r="2185">
          <cell r="R2185" t="str">
            <v>Total Rate Base Deductions.NA3</v>
          </cell>
          <cell r="S2185">
            <v>0</v>
          </cell>
        </row>
        <row r="2186">
          <cell r="R2186" t="str">
            <v>108SP.NA</v>
          </cell>
          <cell r="S2186">
            <v>0</v>
          </cell>
        </row>
        <row r="2187">
          <cell r="R2187" t="str">
            <v>108SP.S</v>
          </cell>
          <cell r="S2187">
            <v>0</v>
          </cell>
        </row>
        <row r="2188">
          <cell r="R2188" t="str">
            <v>108SP.SG</v>
          </cell>
          <cell r="S2188">
            <v>-186433901.48011562</v>
          </cell>
        </row>
        <row r="2189">
          <cell r="R2189" t="str">
            <v>108SP.SG1</v>
          </cell>
          <cell r="S2189">
            <v>-205948977.37044761</v>
          </cell>
        </row>
        <row r="2190">
          <cell r="R2190" t="str">
            <v>108SP.SG2</v>
          </cell>
          <cell r="S2190">
            <v>-277149728.12503034</v>
          </cell>
        </row>
        <row r="2191">
          <cell r="R2191" t="str">
            <v>108SP.SG3</v>
          </cell>
          <cell r="S2191">
            <v>0</v>
          </cell>
        </row>
        <row r="2192">
          <cell r="R2192" t="str">
            <v>108SP.SG4</v>
          </cell>
          <cell r="S2192">
            <v>-44790855.021127187</v>
          </cell>
        </row>
        <row r="2193">
          <cell r="R2193" t="str">
            <v>108SP.NA1</v>
          </cell>
          <cell r="S2193">
            <v>-714323461.99672079</v>
          </cell>
        </row>
        <row r="2194">
          <cell r="R2194" t="str">
            <v>108SP.NA2</v>
          </cell>
          <cell r="S2194">
            <v>0</v>
          </cell>
        </row>
        <row r="2195">
          <cell r="R2195" t="str">
            <v>108NP.NA</v>
          </cell>
          <cell r="S2195">
            <v>0</v>
          </cell>
        </row>
        <row r="2196">
          <cell r="R2196" t="str">
            <v>108NP.SG</v>
          </cell>
          <cell r="S2196">
            <v>0</v>
          </cell>
        </row>
        <row r="2197">
          <cell r="R2197" t="str">
            <v>108NP.SG1</v>
          </cell>
          <cell r="S2197">
            <v>0</v>
          </cell>
        </row>
        <row r="2198">
          <cell r="R2198" t="str">
            <v>108NP.SG2</v>
          </cell>
          <cell r="S2198">
            <v>0</v>
          </cell>
        </row>
        <row r="2199">
          <cell r="R2199" t="str">
            <v>108NP.NA1</v>
          </cell>
          <cell r="S2199">
            <v>0</v>
          </cell>
        </row>
        <row r="2200">
          <cell r="R2200" t="str">
            <v>108NP.NA2</v>
          </cell>
          <cell r="S2200">
            <v>0</v>
          </cell>
        </row>
        <row r="2201">
          <cell r="R2201" t="str">
            <v>108NP.NA3</v>
          </cell>
          <cell r="S2201">
            <v>0</v>
          </cell>
        </row>
        <row r="2202">
          <cell r="R2202" t="str">
            <v>108HP.NA</v>
          </cell>
          <cell r="S2202">
            <v>0</v>
          </cell>
        </row>
        <row r="2203">
          <cell r="R2203" t="str">
            <v>108HP.S</v>
          </cell>
          <cell r="S2203">
            <v>0</v>
          </cell>
        </row>
        <row r="2204">
          <cell r="R2204" t="str">
            <v>108HP.SG</v>
          </cell>
          <cell r="S2204">
            <v>-39905297.8016157</v>
          </cell>
        </row>
        <row r="2205">
          <cell r="R2205" t="str">
            <v>108HP.SG1</v>
          </cell>
          <cell r="S2205">
            <v>-7361862.3482362181</v>
          </cell>
        </row>
        <row r="2206">
          <cell r="R2206" t="str">
            <v>108HP.SG2</v>
          </cell>
          <cell r="S2206">
            <v>-18799148.556209814</v>
          </cell>
        </row>
        <row r="2207">
          <cell r="R2207" t="str">
            <v>108HP.SG3</v>
          </cell>
          <cell r="S2207">
            <v>-6461332.4430808621</v>
          </cell>
        </row>
        <row r="2208">
          <cell r="R2208" t="str">
            <v>108HP.NA1</v>
          </cell>
          <cell r="S2208">
            <v>-72527641.149142593</v>
          </cell>
        </row>
        <row r="2209">
          <cell r="R2209" t="str">
            <v>108HP.NA2</v>
          </cell>
          <cell r="S2209">
            <v>0</v>
          </cell>
        </row>
        <row r="2210">
          <cell r="R2210" t="str">
            <v>108OP.NA</v>
          </cell>
          <cell r="S2210">
            <v>0</v>
          </cell>
        </row>
        <row r="2211">
          <cell r="R2211" t="str">
            <v>108OP.S</v>
          </cell>
          <cell r="S2211">
            <v>0</v>
          </cell>
        </row>
        <row r="2212">
          <cell r="R2212" t="str">
            <v>108OP.SG</v>
          </cell>
          <cell r="S2212">
            <v>-108698.14576153454</v>
          </cell>
        </row>
        <row r="2213">
          <cell r="R2213" t="str">
            <v>108OP.SG1</v>
          </cell>
          <cell r="S2213">
            <v>-91859396.711885735</v>
          </cell>
        </row>
        <row r="2214">
          <cell r="R2214" t="str">
            <v>108OP.SG2</v>
          </cell>
          <cell r="S2214">
            <v>-51513979.182877608</v>
          </cell>
        </row>
        <row r="2215">
          <cell r="R2215" t="str">
            <v>108OP.SG3</v>
          </cell>
          <cell r="S2215">
            <v>-6179512.2246758817</v>
          </cell>
        </row>
        <row r="2216">
          <cell r="R2216" t="str">
            <v>108OP.NA1</v>
          </cell>
          <cell r="S2216">
            <v>-149661586.26520076</v>
          </cell>
        </row>
        <row r="2217">
          <cell r="R2217" t="str">
            <v>108OP.NA2</v>
          </cell>
          <cell r="S2217">
            <v>0</v>
          </cell>
        </row>
        <row r="2218">
          <cell r="R2218" t="str">
            <v>108EP.NA</v>
          </cell>
          <cell r="S2218">
            <v>0</v>
          </cell>
        </row>
        <row r="2219">
          <cell r="R2219" t="str">
            <v>108EP.SG</v>
          </cell>
          <cell r="S2219">
            <v>0</v>
          </cell>
        </row>
        <row r="2220">
          <cell r="R2220" t="str">
            <v>108EP.SG1</v>
          </cell>
          <cell r="S2220">
            <v>0</v>
          </cell>
        </row>
        <row r="2221">
          <cell r="R2221" t="str">
            <v>108EP.NA1</v>
          </cell>
          <cell r="S2221">
            <v>0</v>
          </cell>
        </row>
        <row r="2222">
          <cell r="R2222" t="str">
            <v>108EP.NA2</v>
          </cell>
          <cell r="S2222">
            <v>0</v>
          </cell>
        </row>
        <row r="2223">
          <cell r="R2223" t="str">
            <v>Total Production Plant Accum Depreciation.NA</v>
          </cell>
          <cell r="S2223">
            <v>-936512689.41106415</v>
          </cell>
        </row>
        <row r="2224">
          <cell r="R2224" t="str">
            <v>Total Production Plant Accum Depreciation.NA1</v>
          </cell>
          <cell r="S2224">
            <v>0</v>
          </cell>
        </row>
        <row r="2225">
          <cell r="R2225" t="str">
            <v>Summary of Prod Plant Depreciation by Factor.NA</v>
          </cell>
          <cell r="S2225">
            <v>0</v>
          </cell>
        </row>
        <row r="2226">
          <cell r="R2226" t="str">
            <v>Summary of Prod Plant Depreciation by Factor.NA1</v>
          </cell>
          <cell r="S2226">
            <v>0</v>
          </cell>
        </row>
        <row r="2227">
          <cell r="R2227" t="str">
            <v>Summary of Prod Plant Depreciation by Factor.NA2</v>
          </cell>
          <cell r="S2227">
            <v>0</v>
          </cell>
        </row>
        <row r="2228">
          <cell r="R2228" t="str">
            <v>Summary of Prod Plant Depreciation by Factor.NA3</v>
          </cell>
          <cell r="S2228">
            <v>0</v>
          </cell>
        </row>
        <row r="2229">
          <cell r="R2229" t="str">
            <v>Summary of Prod Plant Depreciation by Factor.NA4</v>
          </cell>
          <cell r="S2229">
            <v>-936512689.41106415</v>
          </cell>
        </row>
        <row r="2230">
          <cell r="R2230" t="str">
            <v>Summary of Prod Plant Depreciation by Factor.NA5</v>
          </cell>
          <cell r="S2230">
            <v>0</v>
          </cell>
        </row>
        <row r="2231">
          <cell r="R2231" t="str">
            <v>Summary of Prod Plant Depreciation by Factor.NA6</v>
          </cell>
          <cell r="S2231">
            <v>0</v>
          </cell>
        </row>
        <row r="2232">
          <cell r="R2232" t="str">
            <v>Total of Prod Plant Depreciation by Factor.NA</v>
          </cell>
          <cell r="S2232">
            <v>-936512689.41106415</v>
          </cell>
        </row>
        <row r="2233">
          <cell r="R2233" t="str">
            <v>Total of Prod Plant Depreciation by Factor.NA1</v>
          </cell>
          <cell r="S2233">
            <v>0</v>
          </cell>
        </row>
        <row r="2234">
          <cell r="R2234" t="str">
            <v>Total of Prod Plant Depreciation by Factor.NA2</v>
          </cell>
          <cell r="S2234">
            <v>0</v>
          </cell>
        </row>
        <row r="2235">
          <cell r="R2235" t="str">
            <v>108TP.NA</v>
          </cell>
          <cell r="S2235">
            <v>0</v>
          </cell>
        </row>
        <row r="2236">
          <cell r="R2236" t="str">
            <v>108TP.SG</v>
          </cell>
          <cell r="S2236">
            <v>-95041292.129022285</v>
          </cell>
        </row>
        <row r="2237">
          <cell r="R2237" t="str">
            <v>108TP.SG1</v>
          </cell>
          <cell r="S2237">
            <v>-102434325.03189467</v>
          </cell>
        </row>
        <row r="2238">
          <cell r="R2238" t="str">
            <v>108TP.SG2</v>
          </cell>
          <cell r="S2238">
            <v>-135777468.02371573</v>
          </cell>
        </row>
        <row r="2239">
          <cell r="R2239" t="str">
            <v>Total Trans Plant Accum Depreciation.NA</v>
          </cell>
          <cell r="S2239">
            <v>-333253085.18463266</v>
          </cell>
        </row>
        <row r="2240">
          <cell r="R2240" t="str">
            <v>108360.NA</v>
          </cell>
          <cell r="S2240">
            <v>0</v>
          </cell>
        </row>
        <row r="2241">
          <cell r="R2241" t="str">
            <v>108360.S</v>
          </cell>
          <cell r="S2241">
            <v>-2535276.05230769</v>
          </cell>
        </row>
        <row r="2242">
          <cell r="R2242" t="str">
            <v>108360.NA1</v>
          </cell>
          <cell r="S2242">
            <v>-2535276.05230769</v>
          </cell>
        </row>
        <row r="2243">
          <cell r="R2243" t="str">
            <v>108360.NA2</v>
          </cell>
          <cell r="S2243">
            <v>0</v>
          </cell>
        </row>
        <row r="2244">
          <cell r="R2244" t="str">
            <v>108361.NA</v>
          </cell>
          <cell r="S2244">
            <v>0</v>
          </cell>
        </row>
        <row r="2245">
          <cell r="R2245" t="str">
            <v>108361.S</v>
          </cell>
          <cell r="S2245">
            <v>-4294373.245384614</v>
          </cell>
        </row>
        <row r="2246">
          <cell r="R2246" t="str">
            <v>108361.NA1</v>
          </cell>
          <cell r="S2246">
            <v>-4294373.245384614</v>
          </cell>
        </row>
        <row r="2247">
          <cell r="R2247" t="str">
            <v>108361.NA2</v>
          </cell>
          <cell r="S2247">
            <v>0</v>
          </cell>
        </row>
        <row r="2248">
          <cell r="R2248" t="str">
            <v>108362.NA</v>
          </cell>
          <cell r="S2248">
            <v>0</v>
          </cell>
        </row>
        <row r="2249">
          <cell r="R2249" t="str">
            <v>108362.S</v>
          </cell>
          <cell r="S2249">
            <v>-63459077.001538448</v>
          </cell>
        </row>
        <row r="2250">
          <cell r="R2250" t="str">
            <v>108362.NA1</v>
          </cell>
          <cell r="S2250">
            <v>-63459077.001538448</v>
          </cell>
        </row>
        <row r="2251">
          <cell r="R2251" t="str">
            <v>108362.NA2</v>
          </cell>
          <cell r="S2251">
            <v>0</v>
          </cell>
        </row>
        <row r="2252">
          <cell r="R2252" t="str">
            <v>108363.NA</v>
          </cell>
          <cell r="S2252">
            <v>0</v>
          </cell>
        </row>
        <row r="2253">
          <cell r="R2253" t="str">
            <v>108363.S</v>
          </cell>
          <cell r="S2253">
            <v>0</v>
          </cell>
        </row>
        <row r="2254">
          <cell r="R2254" t="str">
            <v>108363.NA1</v>
          </cell>
          <cell r="S2254">
            <v>0</v>
          </cell>
        </row>
        <row r="2255">
          <cell r="R2255" t="str">
            <v>108363.NA2</v>
          </cell>
          <cell r="S2255">
            <v>0</v>
          </cell>
        </row>
        <row r="2256">
          <cell r="R2256" t="str">
            <v>108364.NA</v>
          </cell>
          <cell r="S2256">
            <v>0</v>
          </cell>
        </row>
        <row r="2257">
          <cell r="R2257" t="str">
            <v>108364.S</v>
          </cell>
          <cell r="S2257">
            <v>-223751917.79044637</v>
          </cell>
        </row>
        <row r="2258">
          <cell r="R2258" t="str">
            <v>108364.NA1</v>
          </cell>
          <cell r="S2258">
            <v>-223751917.79044637</v>
          </cell>
        </row>
        <row r="2259">
          <cell r="R2259" t="str">
            <v>108364.NA2</v>
          </cell>
          <cell r="S2259">
            <v>0</v>
          </cell>
        </row>
        <row r="2260">
          <cell r="R2260" t="str">
            <v>108365.NA</v>
          </cell>
          <cell r="S2260">
            <v>0</v>
          </cell>
        </row>
        <row r="2261">
          <cell r="R2261" t="str">
            <v>108365.S</v>
          </cell>
          <cell r="S2261">
            <v>-136391453.54384577</v>
          </cell>
        </row>
        <row r="2262">
          <cell r="R2262" t="str">
            <v>108365.NA1</v>
          </cell>
          <cell r="S2262">
            <v>-136391453.54384577</v>
          </cell>
        </row>
        <row r="2263">
          <cell r="R2263" t="str">
            <v>108365.NA2</v>
          </cell>
          <cell r="S2263">
            <v>0</v>
          </cell>
        </row>
        <row r="2264">
          <cell r="R2264" t="str">
            <v>108366.NA</v>
          </cell>
          <cell r="S2264">
            <v>0</v>
          </cell>
        </row>
        <row r="2265">
          <cell r="R2265" t="str">
            <v>108366.S</v>
          </cell>
          <cell r="S2265">
            <v>-39753214.232307605</v>
          </cell>
        </row>
        <row r="2266">
          <cell r="R2266" t="str">
            <v>108366.NA1</v>
          </cell>
          <cell r="S2266">
            <v>-39753214.232307605</v>
          </cell>
        </row>
        <row r="2267">
          <cell r="R2267" t="str">
            <v>108366.NA2</v>
          </cell>
          <cell r="S2267">
            <v>0</v>
          </cell>
        </row>
        <row r="2268">
          <cell r="R2268" t="str">
            <v>108367.NA</v>
          </cell>
          <cell r="S2268">
            <v>0</v>
          </cell>
        </row>
        <row r="2269">
          <cell r="R2269" t="str">
            <v>108367.S</v>
          </cell>
          <cell r="S2269">
            <v>-66453301.690769188</v>
          </cell>
        </row>
        <row r="2270">
          <cell r="R2270" t="str">
            <v>108367.NA1</v>
          </cell>
          <cell r="S2270">
            <v>-66453301.690769188</v>
          </cell>
        </row>
        <row r="2271">
          <cell r="R2271" t="str">
            <v>108367.NA2</v>
          </cell>
          <cell r="S2271">
            <v>0</v>
          </cell>
        </row>
        <row r="2272">
          <cell r="R2272" t="str">
            <v>108368.NA</v>
          </cell>
          <cell r="S2272">
            <v>0</v>
          </cell>
        </row>
        <row r="2273">
          <cell r="R2273" t="str">
            <v>108368.S</v>
          </cell>
          <cell r="S2273">
            <v>-184963743.12461498</v>
          </cell>
        </row>
        <row r="2274">
          <cell r="R2274" t="str">
            <v>108368.NA1</v>
          </cell>
          <cell r="S2274">
            <v>-184963743.12461498</v>
          </cell>
        </row>
        <row r="2275">
          <cell r="R2275" t="str">
            <v>108368.NA2</v>
          </cell>
          <cell r="S2275">
            <v>0</v>
          </cell>
        </row>
        <row r="2276">
          <cell r="R2276" t="str">
            <v>108369.NA</v>
          </cell>
          <cell r="S2276">
            <v>0</v>
          </cell>
        </row>
        <row r="2277">
          <cell r="R2277" t="str">
            <v>108369.S</v>
          </cell>
          <cell r="S2277">
            <v>-78493785.475384533</v>
          </cell>
        </row>
        <row r="2278">
          <cell r="R2278" t="str">
            <v>108369.NA1</v>
          </cell>
          <cell r="S2278">
            <v>-78493785.475384533</v>
          </cell>
        </row>
        <row r="2279">
          <cell r="R2279" t="str">
            <v>108369.NA2</v>
          </cell>
          <cell r="S2279">
            <v>0</v>
          </cell>
        </row>
        <row r="2280">
          <cell r="R2280" t="str">
            <v>108370.NA</v>
          </cell>
          <cell r="S2280">
            <v>0</v>
          </cell>
        </row>
        <row r="2281">
          <cell r="R2281" t="str">
            <v>108370.S</v>
          </cell>
          <cell r="S2281">
            <v>-33904868.34461531</v>
          </cell>
        </row>
        <row r="2282">
          <cell r="R2282" t="str">
            <v>108370.NA1</v>
          </cell>
          <cell r="S2282">
            <v>-33904868.34461531</v>
          </cell>
        </row>
        <row r="2283">
          <cell r="R2283" t="str">
            <v>108370.NA2</v>
          </cell>
          <cell r="S2283">
            <v>0</v>
          </cell>
        </row>
        <row r="2284">
          <cell r="R2284" t="str">
            <v>108370.NA3</v>
          </cell>
          <cell r="S2284">
            <v>0</v>
          </cell>
        </row>
        <row r="2285">
          <cell r="R2285" t="str">
            <v>108370.NA4</v>
          </cell>
          <cell r="S2285">
            <v>0</v>
          </cell>
        </row>
        <row r="2286">
          <cell r="R2286" t="str">
            <v>108371.NA</v>
          </cell>
          <cell r="S2286">
            <v>0</v>
          </cell>
        </row>
        <row r="2287">
          <cell r="R2287" t="str">
            <v>108371.S</v>
          </cell>
          <cell r="S2287">
            <v>-2542932.0130769201</v>
          </cell>
        </row>
        <row r="2288">
          <cell r="R2288" t="str">
            <v>108371.NA1</v>
          </cell>
          <cell r="S2288">
            <v>-2542932.0130769201</v>
          </cell>
        </row>
        <row r="2289">
          <cell r="R2289" t="str">
            <v>108371.NA2</v>
          </cell>
          <cell r="S2289">
            <v>0</v>
          </cell>
        </row>
        <row r="2290">
          <cell r="R2290" t="str">
            <v>108372.NA</v>
          </cell>
          <cell r="S2290">
            <v>0</v>
          </cell>
        </row>
        <row r="2291">
          <cell r="R2291" t="str">
            <v>108372.S</v>
          </cell>
          <cell r="S2291">
            <v>0</v>
          </cell>
        </row>
        <row r="2292">
          <cell r="R2292" t="str">
            <v>108372.NA1</v>
          </cell>
          <cell r="S2292">
            <v>0</v>
          </cell>
        </row>
        <row r="2293">
          <cell r="R2293" t="str">
            <v>108372.NA2</v>
          </cell>
          <cell r="S2293">
            <v>0</v>
          </cell>
        </row>
        <row r="2294">
          <cell r="R2294" t="str">
            <v>108373.NA</v>
          </cell>
          <cell r="S2294">
            <v>0</v>
          </cell>
        </row>
        <row r="2295">
          <cell r="R2295" t="str">
            <v>108373.S</v>
          </cell>
          <cell r="S2295">
            <v>-9422433.0646153782</v>
          </cell>
        </row>
        <row r="2296">
          <cell r="R2296" t="str">
            <v>108373.NA1</v>
          </cell>
          <cell r="S2296">
            <v>-9422433.0646153782</v>
          </cell>
        </row>
        <row r="2297">
          <cell r="R2297" t="str">
            <v>108373.NA2</v>
          </cell>
          <cell r="S2297">
            <v>0</v>
          </cell>
        </row>
        <row r="2298">
          <cell r="R2298" t="str">
            <v>108D00.NA</v>
          </cell>
          <cell r="S2298">
            <v>0</v>
          </cell>
        </row>
        <row r="2299">
          <cell r="R2299" t="str">
            <v>108D00.S</v>
          </cell>
          <cell r="S2299">
            <v>0</v>
          </cell>
        </row>
        <row r="2300">
          <cell r="R2300" t="str">
            <v>108D00.NA1</v>
          </cell>
          <cell r="S2300">
            <v>0</v>
          </cell>
        </row>
        <row r="2301">
          <cell r="R2301" t="str">
            <v>108D00.NA2</v>
          </cell>
          <cell r="S2301">
            <v>0</v>
          </cell>
        </row>
        <row r="2302">
          <cell r="R2302" t="str">
            <v>108DS.NA</v>
          </cell>
          <cell r="S2302">
            <v>0</v>
          </cell>
        </row>
        <row r="2303">
          <cell r="R2303" t="str">
            <v>108DS.S</v>
          </cell>
          <cell r="S2303">
            <v>0</v>
          </cell>
        </row>
        <row r="2304">
          <cell r="R2304" t="str">
            <v>108DS.NA1</v>
          </cell>
          <cell r="S2304">
            <v>0</v>
          </cell>
        </row>
        <row r="2305">
          <cell r="R2305" t="str">
            <v>108DS.NA2</v>
          </cell>
          <cell r="S2305">
            <v>0</v>
          </cell>
        </row>
        <row r="2306">
          <cell r="R2306" t="str">
            <v>108DP.NA</v>
          </cell>
          <cell r="S2306">
            <v>0</v>
          </cell>
        </row>
        <row r="2307">
          <cell r="R2307" t="str">
            <v>108DP.S</v>
          </cell>
          <cell r="S2307">
            <v>973973.16538461496</v>
          </cell>
        </row>
        <row r="2308">
          <cell r="R2308" t="str">
            <v>108DP.NA1</v>
          </cell>
          <cell r="S2308">
            <v>973973.16538461496</v>
          </cell>
        </row>
        <row r="2309">
          <cell r="R2309" t="str">
            <v>108DP.NA2</v>
          </cell>
          <cell r="S2309">
            <v>0</v>
          </cell>
        </row>
        <row r="2310">
          <cell r="R2310" t="str">
            <v>108DP.NA3</v>
          </cell>
          <cell r="S2310">
            <v>0</v>
          </cell>
        </row>
        <row r="2311">
          <cell r="R2311" t="str">
            <v>Total Distribution Plant Accum Depreciation.NA</v>
          </cell>
          <cell r="S2311">
            <v>-844992402.41352224</v>
          </cell>
        </row>
        <row r="2312">
          <cell r="R2312" t="str">
            <v>Total Distribution Plant Accum Depreciation.NA1</v>
          </cell>
          <cell r="S2312">
            <v>0</v>
          </cell>
        </row>
        <row r="2313">
          <cell r="R2313" t="str">
            <v>Summary of Distribution Plant Depr by Factor.NA</v>
          </cell>
          <cell r="S2313">
            <v>0</v>
          </cell>
        </row>
        <row r="2314">
          <cell r="R2314" t="str">
            <v>Summary of Distribution Plant Depr by Factor.NA1</v>
          </cell>
          <cell r="S2314">
            <v>-844992402.41352224</v>
          </cell>
        </row>
        <row r="2315">
          <cell r="R2315" t="str">
            <v>Summary of Distribution Plant Depr by Factor.NA2</v>
          </cell>
          <cell r="S2315">
            <v>0</v>
          </cell>
        </row>
        <row r="2316">
          <cell r="R2316" t="str">
            <v>Total Distribution Depreciation by Factor.NA</v>
          </cell>
          <cell r="S2316">
            <v>-844992402.41352224</v>
          </cell>
        </row>
        <row r="2317">
          <cell r="R2317" t="str">
            <v>108GP.NA</v>
          </cell>
          <cell r="S2317">
            <v>0</v>
          </cell>
        </row>
        <row r="2318">
          <cell r="R2318" t="str">
            <v>108GP.S</v>
          </cell>
          <cell r="S2318">
            <v>-53382839.151016742</v>
          </cell>
        </row>
        <row r="2319">
          <cell r="R2319" t="str">
            <v>108GP.SG</v>
          </cell>
          <cell r="S2319">
            <v>-472501.49406302581</v>
          </cell>
        </row>
        <row r="2320">
          <cell r="R2320" t="str">
            <v>108GP.SG1</v>
          </cell>
          <cell r="S2320">
            <v>-850698.11301036761</v>
          </cell>
        </row>
        <row r="2321">
          <cell r="R2321" t="str">
            <v>108GP.SG2</v>
          </cell>
          <cell r="S2321">
            <v>-17127190.546835516</v>
          </cell>
        </row>
        <row r="2322">
          <cell r="R2322" t="str">
            <v>108GP.CN</v>
          </cell>
          <cell r="S2322">
            <v>-2388793.6404433837</v>
          </cell>
        </row>
        <row r="2323">
          <cell r="R2323" t="str">
            <v>108GP.SO</v>
          </cell>
          <cell r="S2323">
            <v>-22973239.463945661</v>
          </cell>
        </row>
        <row r="2324">
          <cell r="R2324" t="str">
            <v>108GP.SE</v>
          </cell>
          <cell r="S2324">
            <v>-79444.39561764586</v>
          </cell>
        </row>
        <row r="2325">
          <cell r="R2325" t="str">
            <v>108GP.SG3</v>
          </cell>
          <cell r="S2325">
            <v>-15257.133917063131</v>
          </cell>
        </row>
        <row r="2326">
          <cell r="R2326" t="str">
            <v>108GP.SG4</v>
          </cell>
          <cell r="S2326">
            <v>-536154.27304252633</v>
          </cell>
        </row>
        <row r="2327">
          <cell r="R2327" t="str">
            <v>108GP.NA1</v>
          </cell>
          <cell r="S2327">
            <v>-97826118.211891934</v>
          </cell>
        </row>
        <row r="2328">
          <cell r="R2328" t="str">
            <v>108GP.NA2</v>
          </cell>
          <cell r="S2328">
            <v>0</v>
          </cell>
        </row>
        <row r="2329">
          <cell r="R2329" t="str">
            <v>108GP.NA3</v>
          </cell>
          <cell r="S2329">
            <v>0</v>
          </cell>
        </row>
        <row r="2330">
          <cell r="R2330" t="str">
            <v>108MP.NA</v>
          </cell>
          <cell r="S2330">
            <v>0</v>
          </cell>
        </row>
        <row r="2331">
          <cell r="R2331" t="str">
            <v>108MP.S</v>
          </cell>
          <cell r="S2331">
            <v>0</v>
          </cell>
        </row>
        <row r="2332">
          <cell r="R2332" t="str">
            <v>108MP.SE</v>
          </cell>
          <cell r="S2332">
            <v>-41165995.0054949</v>
          </cell>
        </row>
        <row r="2333">
          <cell r="R2333" t="str">
            <v>108MP.NA1</v>
          </cell>
          <cell r="S2333">
            <v>-41165995.0054949</v>
          </cell>
        </row>
        <row r="2334">
          <cell r="R2334" t="str">
            <v>108MP.NA2</v>
          </cell>
          <cell r="S2334">
            <v>0</v>
          </cell>
        </row>
        <row r="2335">
          <cell r="R2335" t="str">
            <v>108MP.S1</v>
          </cell>
          <cell r="S2335">
            <v>0</v>
          </cell>
        </row>
        <row r="2336">
          <cell r="R2336" t="str">
            <v>108MP.NA3</v>
          </cell>
          <cell r="S2336">
            <v>-41165995.0054949</v>
          </cell>
        </row>
        <row r="2337">
          <cell r="R2337" t="str">
            <v>108MP.NA4</v>
          </cell>
          <cell r="S2337">
            <v>0</v>
          </cell>
        </row>
        <row r="2338">
          <cell r="R2338" t="str">
            <v>1081390.NA</v>
          </cell>
          <cell r="S2338">
            <v>0</v>
          </cell>
        </row>
        <row r="2339">
          <cell r="R2339" t="str">
            <v>1081390.SO</v>
          </cell>
          <cell r="S2339">
            <v>0</v>
          </cell>
        </row>
        <row r="2340">
          <cell r="R2340" t="str">
            <v>1081390.NA1</v>
          </cell>
          <cell r="S2340">
            <v>0</v>
          </cell>
        </row>
        <row r="2341">
          <cell r="R2341" t="str">
            <v>1081390.NA2</v>
          </cell>
          <cell r="S2341">
            <v>0</v>
          </cell>
        </row>
        <row r="2342">
          <cell r="R2342" t="str">
            <v>1081390.NA3</v>
          </cell>
          <cell r="S2342">
            <v>0</v>
          </cell>
        </row>
        <row r="2343">
          <cell r="R2343" t="str">
            <v>1081390.NA4</v>
          </cell>
          <cell r="S2343">
            <v>0</v>
          </cell>
        </row>
        <row r="2344">
          <cell r="R2344" t="str">
            <v>1081390.NA5</v>
          </cell>
          <cell r="S2344">
            <v>0</v>
          </cell>
        </row>
        <row r="2345">
          <cell r="R2345" t="str">
            <v>1081399.NA</v>
          </cell>
          <cell r="S2345">
            <v>0</v>
          </cell>
        </row>
        <row r="2346">
          <cell r="R2346" t="str">
            <v>1081399.S</v>
          </cell>
          <cell r="S2346">
            <v>0</v>
          </cell>
        </row>
        <row r="2347">
          <cell r="R2347" t="str">
            <v>1081399.SE</v>
          </cell>
          <cell r="S2347">
            <v>0</v>
          </cell>
        </row>
        <row r="2348">
          <cell r="R2348" t="str">
            <v>1081399.NA1</v>
          </cell>
          <cell r="S2348">
            <v>0</v>
          </cell>
        </row>
        <row r="2349">
          <cell r="R2349" t="str">
            <v>1081399.NA2</v>
          </cell>
          <cell r="S2349">
            <v>0</v>
          </cell>
        </row>
        <row r="2350">
          <cell r="R2350" t="str">
            <v>1081399.NA3</v>
          </cell>
          <cell r="S2350">
            <v>0</v>
          </cell>
        </row>
        <row r="2351">
          <cell r="R2351" t="str">
            <v>1081399.NA4</v>
          </cell>
          <cell r="S2351">
            <v>0</v>
          </cell>
        </row>
        <row r="2352">
          <cell r="R2352" t="str">
            <v>1081399.NA5</v>
          </cell>
          <cell r="S2352">
            <v>0</v>
          </cell>
        </row>
        <row r="2353">
          <cell r="R2353" t="str">
            <v>1081399.NA6</v>
          </cell>
          <cell r="S2353">
            <v>0</v>
          </cell>
        </row>
        <row r="2354">
          <cell r="R2354" t="str">
            <v>Total General Plant Accum Depreciation.NA</v>
          </cell>
          <cell r="S2354">
            <v>-138992113.21738684</v>
          </cell>
        </row>
        <row r="2355">
          <cell r="R2355" t="str">
            <v>Total General Plant Accum Depreciation.NA1</v>
          </cell>
          <cell r="S2355">
            <v>0</v>
          </cell>
        </row>
        <row r="2356">
          <cell r="R2356" t="str">
            <v>Total General Plant Accum Depreciation.NA2</v>
          </cell>
          <cell r="S2356">
            <v>0</v>
          </cell>
        </row>
        <row r="2357">
          <cell r="R2357" t="str">
            <v>Total General Plant Accum Depreciation.NA3</v>
          </cell>
          <cell r="S2357">
            <v>0</v>
          </cell>
        </row>
        <row r="2358">
          <cell r="R2358" t="str">
            <v>Summary of General Depreciation by Factor.NA</v>
          </cell>
          <cell r="S2358">
            <v>0</v>
          </cell>
        </row>
        <row r="2359">
          <cell r="R2359" t="str">
            <v>Summary of General Depreciation by Factor.NA1</v>
          </cell>
          <cell r="S2359">
            <v>-53382839.151016742</v>
          </cell>
        </row>
        <row r="2360">
          <cell r="R2360" t="str">
            <v>Summary of General Depreciation by Factor.NA2</v>
          </cell>
          <cell r="S2360">
            <v>0</v>
          </cell>
        </row>
        <row r="2361">
          <cell r="R2361" t="str">
            <v>Summary of General Depreciation by Factor.NA3</v>
          </cell>
          <cell r="S2361">
            <v>0</v>
          </cell>
        </row>
        <row r="2362">
          <cell r="R2362" t="str">
            <v>Summary of General Depreciation by Factor.NA4</v>
          </cell>
          <cell r="S2362">
            <v>-41245439.401112549</v>
          </cell>
        </row>
        <row r="2363">
          <cell r="R2363" t="str">
            <v>Summary of General Depreciation by Factor.NA5</v>
          </cell>
          <cell r="S2363">
            <v>-22973239.463945661</v>
          </cell>
        </row>
        <row r="2364">
          <cell r="R2364" t="str">
            <v>Summary of General Depreciation by Factor.NA6</v>
          </cell>
          <cell r="S2364">
            <v>-2388793.6404433837</v>
          </cell>
        </row>
        <row r="2365">
          <cell r="R2365" t="str">
            <v>Summary of General Depreciation by Factor.NA7</v>
          </cell>
          <cell r="S2365">
            <v>-19001801.560868498</v>
          </cell>
        </row>
        <row r="2366">
          <cell r="R2366" t="str">
            <v>Summary of General Depreciation by Factor.NA8</v>
          </cell>
          <cell r="S2366">
            <v>0</v>
          </cell>
        </row>
        <row r="2367">
          <cell r="R2367" t="str">
            <v>Summary of General Depreciation by Factor.NA9</v>
          </cell>
          <cell r="S2367">
            <v>0</v>
          </cell>
        </row>
        <row r="2368">
          <cell r="R2368" t="str">
            <v>Summary of General Depreciation by Factor.NA10</v>
          </cell>
          <cell r="S2368">
            <v>0</v>
          </cell>
        </row>
        <row r="2369">
          <cell r="R2369" t="str">
            <v>Summary of General Depreciation by Factor.NA11</v>
          </cell>
          <cell r="S2369">
            <v>0</v>
          </cell>
        </row>
        <row r="2370">
          <cell r="R2370" t="str">
            <v>Total General Depreciation by Factor.NA</v>
          </cell>
          <cell r="S2370">
            <v>-138992113.21738684</v>
          </cell>
        </row>
        <row r="2371">
          <cell r="R2371" t="str">
            <v>Total General Depreciation by Factor.NA1</v>
          </cell>
          <cell r="S2371">
            <v>0</v>
          </cell>
        </row>
        <row r="2372">
          <cell r="R2372" t="str">
            <v>Total General Depreciation by Factor.NA2</v>
          </cell>
          <cell r="S2372">
            <v>0</v>
          </cell>
        </row>
        <row r="2373">
          <cell r="R2373" t="str">
            <v>Total Accum Depreciation - Plant In Service.NA</v>
          </cell>
          <cell r="S2373">
            <v>-2253750290.2266059</v>
          </cell>
        </row>
        <row r="2374">
          <cell r="R2374" t="str">
            <v>111SP.NA</v>
          </cell>
          <cell r="S2374">
            <v>0</v>
          </cell>
        </row>
        <row r="2375">
          <cell r="R2375" t="str">
            <v>111SP.SG</v>
          </cell>
          <cell r="S2375">
            <v>0</v>
          </cell>
        </row>
        <row r="2376">
          <cell r="R2376" t="str">
            <v>111SP.SG1</v>
          </cell>
          <cell r="S2376">
            <v>0</v>
          </cell>
        </row>
        <row r="2377">
          <cell r="R2377" t="str">
            <v>111SP.NA1</v>
          </cell>
          <cell r="S2377">
            <v>0</v>
          </cell>
        </row>
        <row r="2378">
          <cell r="R2378" t="str">
            <v>111SP.NA2</v>
          </cell>
          <cell r="S2378">
            <v>0</v>
          </cell>
        </row>
        <row r="2379">
          <cell r="R2379" t="str">
            <v>111SP.NA3</v>
          </cell>
          <cell r="S2379">
            <v>0</v>
          </cell>
        </row>
        <row r="2380">
          <cell r="R2380" t="str">
            <v>111GP.NA</v>
          </cell>
          <cell r="S2380">
            <v>0</v>
          </cell>
        </row>
        <row r="2381">
          <cell r="R2381" t="str">
            <v>111GP.S</v>
          </cell>
          <cell r="S2381">
            <v>-3923888.6469230773</v>
          </cell>
        </row>
        <row r="2382">
          <cell r="R2382" t="str">
            <v>111GP.CN</v>
          </cell>
          <cell r="S2382">
            <v>-949098.09214263945</v>
          </cell>
        </row>
        <row r="2383">
          <cell r="R2383" t="str">
            <v>111GP.SG</v>
          </cell>
          <cell r="S2383">
            <v>-6034.613393818745</v>
          </cell>
        </row>
        <row r="2384">
          <cell r="R2384" t="str">
            <v>111GP.SO</v>
          </cell>
          <cell r="S2384">
            <v>-3298334.1156212064</v>
          </cell>
        </row>
        <row r="2385">
          <cell r="R2385" t="str">
            <v>111GP.SE</v>
          </cell>
          <cell r="S2385">
            <v>0</v>
          </cell>
        </row>
        <row r="2386">
          <cell r="R2386" t="str">
            <v>111GP.NA1</v>
          </cell>
          <cell r="S2386">
            <v>-8177355.4680807423</v>
          </cell>
        </row>
        <row r="2387">
          <cell r="R2387" t="str">
            <v>111GP.NA2</v>
          </cell>
          <cell r="S2387">
            <v>0</v>
          </cell>
        </row>
        <row r="2388">
          <cell r="R2388" t="str">
            <v>111GP.NA3</v>
          </cell>
          <cell r="S2388">
            <v>0</v>
          </cell>
        </row>
        <row r="2389">
          <cell r="R2389" t="str">
            <v>111HP.NA</v>
          </cell>
          <cell r="S2389">
            <v>0</v>
          </cell>
        </row>
        <row r="2390">
          <cell r="R2390" t="str">
            <v>111HP.SG</v>
          </cell>
          <cell r="S2390">
            <v>0</v>
          </cell>
        </row>
        <row r="2391">
          <cell r="R2391" t="str">
            <v>111HP.SG1</v>
          </cell>
          <cell r="S2391">
            <v>0</v>
          </cell>
        </row>
        <row r="2392">
          <cell r="R2392" t="str">
            <v>111HP.SG2</v>
          </cell>
          <cell r="S2392">
            <v>-188478.19880881332</v>
          </cell>
        </row>
        <row r="2393">
          <cell r="R2393" t="str">
            <v>111HP.SG3</v>
          </cell>
          <cell r="S2393">
            <v>0</v>
          </cell>
        </row>
        <row r="2394">
          <cell r="R2394" t="str">
            <v>111HP.NA1</v>
          </cell>
          <cell r="S2394">
            <v>-188478.19880881332</v>
          </cell>
        </row>
        <row r="2395">
          <cell r="R2395" t="str">
            <v>111HP.NA2</v>
          </cell>
          <cell r="S2395">
            <v>0</v>
          </cell>
        </row>
        <row r="2396">
          <cell r="R2396" t="str">
            <v>111HP.NA3</v>
          </cell>
          <cell r="S2396">
            <v>0</v>
          </cell>
        </row>
        <row r="2397">
          <cell r="R2397" t="str">
            <v>111IP.NA</v>
          </cell>
          <cell r="S2397">
            <v>0</v>
          </cell>
        </row>
        <row r="2398">
          <cell r="R2398" t="str">
            <v>111IP.S</v>
          </cell>
          <cell r="S2398">
            <v>-77035.575384615295</v>
          </cell>
        </row>
        <row r="2399">
          <cell r="R2399" t="str">
            <v>111IP.SG</v>
          </cell>
          <cell r="S2399">
            <v>0</v>
          </cell>
        </row>
        <row r="2400">
          <cell r="R2400" t="str">
            <v>111IP.SG1</v>
          </cell>
          <cell r="S2400">
            <v>-98513.325004409562</v>
          </cell>
        </row>
        <row r="2401">
          <cell r="R2401" t="str">
            <v>111IP.SE</v>
          </cell>
          <cell r="S2401">
            <v>-517595.00323309604</v>
          </cell>
        </row>
        <row r="2402">
          <cell r="R2402" t="str">
            <v>111IP.SG2</v>
          </cell>
          <cell r="S2402">
            <v>-14792598.153834485</v>
          </cell>
        </row>
        <row r="2403">
          <cell r="R2403" t="str">
            <v>111IP.SG3</v>
          </cell>
          <cell r="S2403">
            <v>-10399414.02544089</v>
          </cell>
        </row>
        <row r="2404">
          <cell r="R2404" t="str">
            <v>111IP.SG4</v>
          </cell>
          <cell r="S2404">
            <v>-1043066.4044507015</v>
          </cell>
        </row>
        <row r="2405">
          <cell r="R2405" t="str">
            <v>111IP.CN</v>
          </cell>
          <cell r="S2405">
            <v>-33209843.683411863</v>
          </cell>
        </row>
        <row r="2406">
          <cell r="R2406" t="str">
            <v>111IP.SG5</v>
          </cell>
          <cell r="S2406">
            <v>0</v>
          </cell>
        </row>
        <row r="2407">
          <cell r="R2407" t="str">
            <v>111IP.SG6</v>
          </cell>
          <cell r="S2407">
            <v>-121104.89831589078</v>
          </cell>
        </row>
        <row r="2408">
          <cell r="R2408" t="str">
            <v>111IP.SO</v>
          </cell>
          <cell r="S2408">
            <v>-72755029.518361568</v>
          </cell>
        </row>
        <row r="2409">
          <cell r="R2409" t="str">
            <v>111IP.NA1</v>
          </cell>
          <cell r="S2409">
            <v>-133014200.58743753</v>
          </cell>
        </row>
        <row r="2410">
          <cell r="R2410" t="str">
            <v>111IP.NA2</v>
          </cell>
          <cell r="S2410">
            <v>0</v>
          </cell>
        </row>
        <row r="2411">
          <cell r="R2411" t="str">
            <v>111IP.OTH</v>
          </cell>
          <cell r="S2411">
            <v>0</v>
          </cell>
        </row>
        <row r="2412">
          <cell r="R2412" t="str">
            <v>111IP.NA3</v>
          </cell>
          <cell r="S2412">
            <v>-133014200.58743753</v>
          </cell>
        </row>
        <row r="2413">
          <cell r="R2413" t="str">
            <v>111IP.NA4</v>
          </cell>
          <cell r="S2413">
            <v>0</v>
          </cell>
        </row>
        <row r="2414">
          <cell r="R2414" t="str">
            <v>111390.NA</v>
          </cell>
          <cell r="S2414">
            <v>0</v>
          </cell>
        </row>
        <row r="2415">
          <cell r="R2415" t="str">
            <v>111390.S</v>
          </cell>
          <cell r="S2415">
            <v>-56725.7646153846</v>
          </cell>
        </row>
        <row r="2416">
          <cell r="R2416" t="str">
            <v>111390.SG</v>
          </cell>
          <cell r="S2416">
            <v>123303.75718722276</v>
          </cell>
        </row>
        <row r="2417">
          <cell r="R2417" t="str">
            <v>111390.SO</v>
          </cell>
          <cell r="S2417">
            <v>2333394.5471923118</v>
          </cell>
        </row>
        <row r="2418">
          <cell r="R2418" t="str">
            <v>111390.NA1</v>
          </cell>
          <cell r="S2418">
            <v>2399972.53976415</v>
          </cell>
        </row>
        <row r="2419">
          <cell r="R2419" t="str">
            <v>111390.NA2</v>
          </cell>
          <cell r="S2419">
            <v>0</v>
          </cell>
        </row>
        <row r="2420">
          <cell r="R2420" t="str">
            <v>111390.NA3</v>
          </cell>
          <cell r="S2420">
            <v>-2399972.53976415</v>
          </cell>
        </row>
        <row r="2421">
          <cell r="R2421" t="str">
            <v>111390.NA4</v>
          </cell>
          <cell r="S2421">
            <v>0</v>
          </cell>
        </row>
        <row r="2422">
          <cell r="R2422" t="str">
            <v>Total Accum Provision for Amortization.NA</v>
          </cell>
          <cell r="S2422">
            <v>-141380034.25432706</v>
          </cell>
        </row>
        <row r="2423">
          <cell r="R2423" t="str">
            <v>Total Accum Provision for Amortization.NA1</v>
          </cell>
          <cell r="S2423">
            <v>0</v>
          </cell>
        </row>
        <row r="2424">
          <cell r="R2424" t="str">
            <v>Total Accum Provision for Amortization.NA2</v>
          </cell>
          <cell r="S2424">
            <v>0</v>
          </cell>
        </row>
        <row r="2425">
          <cell r="R2425" t="str">
            <v>Total Accum Provision for Amortization.NA3</v>
          </cell>
          <cell r="S2425">
            <v>0</v>
          </cell>
        </row>
        <row r="2426">
          <cell r="R2426" t="str">
            <v>Total Accum Provision for Amortization.NA4</v>
          </cell>
          <cell r="S2426">
            <v>0</v>
          </cell>
        </row>
        <row r="2427">
          <cell r="R2427" t="str">
            <v>Summary of Amortization by Factor.NA</v>
          </cell>
          <cell r="S2427">
            <v>0</v>
          </cell>
        </row>
        <row r="2428">
          <cell r="R2428" t="str">
            <v>Summary of Amortization by Factor.NA1</v>
          </cell>
          <cell r="S2428">
            <v>-4057649.9869230771</v>
          </cell>
        </row>
        <row r="2429">
          <cell r="R2429" t="str">
            <v>Summary of Amortization by Factor.NA2</v>
          </cell>
          <cell r="S2429">
            <v>0</v>
          </cell>
        </row>
        <row r="2430">
          <cell r="R2430" t="str">
            <v>Summary of Amortization by Factor.NA3</v>
          </cell>
          <cell r="S2430">
            <v>0</v>
          </cell>
        </row>
        <row r="2431">
          <cell r="R2431" t="str">
            <v>Summary of Amortization by Factor.NA4</v>
          </cell>
          <cell r="S2431">
            <v>-517595.00323309604</v>
          </cell>
        </row>
        <row r="2432">
          <cell r="R2432" t="str">
            <v>Summary of Amortization by Factor.NA5</v>
          </cell>
          <cell r="S2432">
            <v>-73719969.086790472</v>
          </cell>
        </row>
        <row r="2433">
          <cell r="R2433" t="str">
            <v>Summary of Amortization by Factor.NA6</v>
          </cell>
          <cell r="S2433">
            <v>-34158941.775554501</v>
          </cell>
        </row>
        <row r="2434">
          <cell r="R2434" t="str">
            <v>Summary of Amortization by Factor.NA7</v>
          </cell>
          <cell r="S2434">
            <v>0</v>
          </cell>
        </row>
      </sheetData>
      <sheetData sheetId="3" refreshError="1"/>
      <sheetData sheetId="4">
        <row r="5">
          <cell r="B5" t="str">
            <v>Production</v>
          </cell>
          <cell r="C5" t="str">
            <v>Transmission</v>
          </cell>
          <cell r="D5" t="str">
            <v>Distribution</v>
          </cell>
          <cell r="E5" t="str">
            <v>Retail</v>
          </cell>
          <cell r="F5" t="str">
            <v>Misc</v>
          </cell>
          <cell r="G5" t="str">
            <v>TOT</v>
          </cell>
        </row>
        <row r="6">
          <cell r="A6" t="str">
            <v>ACCMDIT</v>
          </cell>
          <cell r="B6">
            <v>0.50439453065686046</v>
          </cell>
          <cell r="C6">
            <v>0.24882965808202531</v>
          </cell>
          <cell r="D6">
            <v>0.24687982625311733</v>
          </cell>
          <cell r="E6">
            <v>-1.0401499200313088E-4</v>
          </cell>
          <cell r="F6">
            <v>0</v>
          </cell>
          <cell r="G6">
            <v>1</v>
          </cell>
        </row>
        <row r="7">
          <cell r="A7" t="str">
            <v>BOOKDEPR</v>
          </cell>
          <cell r="B7">
            <v>0.52818828360564796</v>
          </cell>
          <cell r="C7">
            <v>0.17584365630358914</v>
          </cell>
          <cell r="D7">
            <v>0.29333260076379991</v>
          </cell>
          <cell r="E7">
            <v>2.6354593269629326E-3</v>
          </cell>
          <cell r="F7">
            <v>0</v>
          </cell>
          <cell r="G7">
            <v>0.99999999999999989</v>
          </cell>
        </row>
        <row r="8">
          <cell r="A8" t="str">
            <v>COM_EQ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9">
          <cell r="A9" t="str">
            <v>CUST</v>
          </cell>
          <cell r="B9">
            <v>0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1</v>
          </cell>
        </row>
        <row r="10">
          <cell r="A10" t="str">
            <v>DDS2</v>
          </cell>
          <cell r="B10">
            <v>0.85542877550425989</v>
          </cell>
          <cell r="C10">
            <v>1.1210193036860688E-2</v>
          </cell>
          <cell r="D10">
            <v>1.442432074529139E-2</v>
          </cell>
          <cell r="E10">
            <v>0.15776818760619563</v>
          </cell>
          <cell r="F10">
            <v>-3.8831476892607436E-2</v>
          </cell>
          <cell r="G10">
            <v>1.0000000000000002</v>
          </cell>
        </row>
        <row r="11">
          <cell r="A11" t="str">
            <v>DDS6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A12" t="str">
            <v>DDSO2</v>
          </cell>
          <cell r="B12">
            <v>0.13901108522299063</v>
          </cell>
          <cell r="C12">
            <v>4.6337028407663551E-2</v>
          </cell>
          <cell r="D12">
            <v>0.27802217044598126</v>
          </cell>
          <cell r="E12">
            <v>0</v>
          </cell>
          <cell r="F12">
            <v>0.53662971592336461</v>
          </cell>
          <cell r="G12">
            <v>1</v>
          </cell>
        </row>
        <row r="13">
          <cell r="A13" t="str">
            <v>DDSO6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1</v>
          </cell>
          <cell r="G13">
            <v>1</v>
          </cell>
        </row>
        <row r="14">
          <cell r="A14" t="str">
            <v>DEFSG</v>
          </cell>
          <cell r="B14">
            <v>0.72907228767519017</v>
          </cell>
          <cell r="C14">
            <v>0.27092771232480983</v>
          </cell>
          <cell r="D14">
            <v>0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DMSC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1</v>
          </cell>
          <cell r="G15">
            <v>1</v>
          </cell>
        </row>
        <row r="16">
          <cell r="A16" t="str">
            <v>DPW</v>
          </cell>
          <cell r="B16">
            <v>0</v>
          </cell>
          <cell r="C16">
            <v>0</v>
          </cell>
          <cell r="D16">
            <v>1</v>
          </cell>
          <cell r="E16">
            <v>0</v>
          </cell>
          <cell r="F16">
            <v>0</v>
          </cell>
          <cell r="G16">
            <v>1</v>
          </cell>
        </row>
        <row r="17">
          <cell r="A17" t="str">
            <v>ESD</v>
          </cell>
          <cell r="B17">
            <v>0.3</v>
          </cell>
          <cell r="C17">
            <v>0.1</v>
          </cell>
          <cell r="D17">
            <v>0.6</v>
          </cell>
          <cell r="E17">
            <v>0</v>
          </cell>
          <cell r="F17">
            <v>0</v>
          </cell>
          <cell r="G17">
            <v>1</v>
          </cell>
        </row>
        <row r="18">
          <cell r="A18" t="str">
            <v>FERC</v>
          </cell>
          <cell r="B18">
            <v>0.52233666206893237</v>
          </cell>
          <cell r="C18">
            <v>0.47766333793106763</v>
          </cell>
          <cell r="D18">
            <v>0</v>
          </cell>
          <cell r="E18">
            <v>0</v>
          </cell>
          <cell r="F18">
            <v>0</v>
          </cell>
          <cell r="G18">
            <v>1</v>
          </cell>
        </row>
        <row r="19">
          <cell r="A19" t="str">
            <v>G</v>
          </cell>
          <cell r="B19">
            <v>0.2260100671684443</v>
          </cell>
          <cell r="C19">
            <v>0.31619785595673816</v>
          </cell>
          <cell r="D19">
            <v>0.43590328970159703</v>
          </cell>
          <cell r="E19">
            <v>2.1888787173220417E-2</v>
          </cell>
          <cell r="F19">
            <v>0</v>
          </cell>
          <cell r="G19">
            <v>0.99999999999999989</v>
          </cell>
        </row>
        <row r="20">
          <cell r="A20" t="str">
            <v>G-DGP</v>
          </cell>
          <cell r="B20">
            <v>0.69712876692486192</v>
          </cell>
          <cell r="C20">
            <v>0.30287123307513802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G-DGU</v>
          </cell>
          <cell r="B21">
            <v>0.69712876692486192</v>
          </cell>
          <cell r="C21">
            <v>0.30287123307513802</v>
          </cell>
          <cell r="D21">
            <v>0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GP</v>
          </cell>
          <cell r="B22">
            <v>0.49959188980619645</v>
          </cell>
          <cell r="C22">
            <v>0.22609641857856191</v>
          </cell>
          <cell r="D22">
            <v>0.26816692418170962</v>
          </cell>
          <cell r="E22">
            <v>6.1447674335319523E-3</v>
          </cell>
          <cell r="F22">
            <v>0</v>
          </cell>
          <cell r="G22">
            <v>1</v>
          </cell>
        </row>
        <row r="23">
          <cell r="A23" t="str">
            <v>G-SG</v>
          </cell>
          <cell r="B23">
            <v>0.48160002389405576</v>
          </cell>
          <cell r="C23">
            <v>0.51839997610594424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G-SITUS</v>
          </cell>
          <cell r="B24">
            <v>0</v>
          </cell>
          <cell r="C24">
            <v>0.28151619403368622</v>
          </cell>
          <cell r="D24">
            <v>0.71848380596631378</v>
          </cell>
          <cell r="E24">
            <v>0</v>
          </cell>
          <cell r="F24">
            <v>0</v>
          </cell>
          <cell r="G24">
            <v>1</v>
          </cell>
        </row>
        <row r="25">
          <cell r="A25" t="str">
            <v>I</v>
          </cell>
          <cell r="B25">
            <v>0.53998707351808606</v>
          </cell>
          <cell r="C25">
            <v>0.15386434637984731</v>
          </cell>
          <cell r="D25">
            <v>0.14399500993831293</v>
          </cell>
          <cell r="E25">
            <v>0.16215357016375356</v>
          </cell>
          <cell r="F25">
            <v>0</v>
          </cell>
          <cell r="G25">
            <v>0.99999999999999978</v>
          </cell>
        </row>
        <row r="26">
          <cell r="A26" t="str">
            <v>I-DGP</v>
          </cell>
          <cell r="B26">
            <v>1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A27" t="str">
            <v>I-DGU</v>
          </cell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1</v>
          </cell>
        </row>
        <row r="28">
          <cell r="A28" t="str">
            <v>I-SG</v>
          </cell>
          <cell r="B28">
            <v>0.85151006596114365</v>
          </cell>
          <cell r="C28">
            <v>0.14848993403885644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I-SITUS</v>
          </cell>
          <cell r="B29">
            <v>1.5651651888977533E-2</v>
          </cell>
          <cell r="C29">
            <v>0.46532220748626302</v>
          </cell>
          <cell r="D29">
            <v>0.51902614062475938</v>
          </cell>
          <cell r="E29">
            <v>0</v>
          </cell>
          <cell r="F29">
            <v>0</v>
          </cell>
          <cell r="G29">
            <v>1</v>
          </cell>
        </row>
        <row r="30">
          <cell r="A30" t="str">
            <v>LABOR</v>
          </cell>
          <cell r="B30">
            <v>0.45335219290970558</v>
          </cell>
          <cell r="C30">
            <v>7.1868670968525381E-2</v>
          </cell>
          <cell r="D30">
            <v>0.33123699454750549</v>
          </cell>
          <cell r="E30">
            <v>0.14354214157426357</v>
          </cell>
          <cell r="F30">
            <v>0</v>
          </cell>
          <cell r="G30">
            <v>1</v>
          </cell>
        </row>
        <row r="31">
          <cell r="A31" t="str">
            <v>MSS</v>
          </cell>
          <cell r="B31">
            <v>0.88571749641381736</v>
          </cell>
          <cell r="C31">
            <v>5.9394239375457009E-3</v>
          </cell>
          <cell r="D31">
            <v>0.10834307964863696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OTHDGP</v>
          </cell>
          <cell r="B32">
            <v>0.45284408892423755</v>
          </cell>
          <cell r="C32">
            <v>0.54715591107576234</v>
          </cell>
          <cell r="D32">
            <v>0</v>
          </cell>
          <cell r="E32">
            <v>0</v>
          </cell>
          <cell r="F32">
            <v>0</v>
          </cell>
          <cell r="G32">
            <v>0.99999999999999989</v>
          </cell>
        </row>
        <row r="33">
          <cell r="A33" t="str">
            <v>OTHDGU</v>
          </cell>
          <cell r="B33">
            <v>0.45284408892423755</v>
          </cell>
          <cell r="C33">
            <v>0.54715591107576234</v>
          </cell>
          <cell r="D33">
            <v>0</v>
          </cell>
          <cell r="E33">
            <v>0</v>
          </cell>
          <cell r="F33">
            <v>0</v>
          </cell>
          <cell r="G33">
            <v>0.99999999999999989</v>
          </cell>
        </row>
        <row r="34">
          <cell r="A34" t="str">
            <v>OTHSE</v>
          </cell>
          <cell r="B34">
            <v>0</v>
          </cell>
          <cell r="C34">
            <v>1</v>
          </cell>
          <cell r="D34">
            <v>0</v>
          </cell>
          <cell r="E34">
            <v>0</v>
          </cell>
          <cell r="F34">
            <v>0</v>
          </cell>
          <cell r="G34">
            <v>1</v>
          </cell>
        </row>
        <row r="35">
          <cell r="A35" t="str">
            <v>OTHSG</v>
          </cell>
          <cell r="B35">
            <v>0.45284408892423755</v>
          </cell>
          <cell r="C35">
            <v>0.54715591107576234</v>
          </cell>
          <cell r="D35">
            <v>0</v>
          </cell>
          <cell r="E35">
            <v>0</v>
          </cell>
          <cell r="F35">
            <v>0</v>
          </cell>
          <cell r="G35">
            <v>0.99999999999999989</v>
          </cell>
        </row>
        <row r="36">
          <cell r="A36" t="str">
            <v>OTHSGR</v>
          </cell>
          <cell r="B36">
            <v>0.45284408892423755</v>
          </cell>
          <cell r="C36">
            <v>0.54715591107576234</v>
          </cell>
          <cell r="D36">
            <v>0</v>
          </cell>
          <cell r="E36">
            <v>0</v>
          </cell>
          <cell r="F36">
            <v>0</v>
          </cell>
          <cell r="G36">
            <v>0.99999999999999989</v>
          </cell>
        </row>
        <row r="37">
          <cell r="A37" t="str">
            <v>OTHSITUS</v>
          </cell>
          <cell r="B37">
            <v>-0.91798374881682698</v>
          </cell>
          <cell r="C37">
            <v>0</v>
          </cell>
          <cell r="D37">
            <v>0</v>
          </cell>
          <cell r="E37">
            <v>0</v>
          </cell>
          <cell r="F37">
            <v>1.9179837488168268</v>
          </cell>
          <cell r="G37">
            <v>0.99999999999999978</v>
          </cell>
        </row>
        <row r="38">
          <cell r="A38" t="str">
            <v>OTHSO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1</v>
          </cell>
          <cell r="G38">
            <v>1</v>
          </cell>
        </row>
        <row r="39">
          <cell r="A39" t="str">
            <v>P</v>
          </cell>
          <cell r="B39">
            <v>1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SCHMA</v>
          </cell>
          <cell r="B40">
            <v>0.47174576202078411</v>
          </cell>
          <cell r="C40">
            <v>0.21091472829240293</v>
          </cell>
          <cell r="D40">
            <v>0.31105700829363492</v>
          </cell>
          <cell r="E40">
            <v>9.8135733891313841E-4</v>
          </cell>
          <cell r="F40">
            <v>5.3011440542645571E-3</v>
          </cell>
          <cell r="G40">
            <v>0.99999999999999956</v>
          </cell>
        </row>
        <row r="41">
          <cell r="A41" t="str">
            <v>SCHMAF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SCHMAP</v>
          </cell>
          <cell r="B42">
            <v>-0.75795932537237365</v>
          </cell>
          <cell r="C42">
            <v>0.78527391140388569</v>
          </cell>
          <cell r="D42">
            <v>0.95685566479011586</v>
          </cell>
          <cell r="E42">
            <v>1.5829749178372498E-2</v>
          </cell>
          <cell r="F42">
            <v>0</v>
          </cell>
          <cell r="G42">
            <v>1.0000000000000004</v>
          </cell>
        </row>
        <row r="43">
          <cell r="A43" t="str">
            <v>SCHMAP-SO</v>
          </cell>
          <cell r="B43">
            <v>0.49963268147253687</v>
          </cell>
          <cell r="C43">
            <v>0.22911315901967289</v>
          </cell>
          <cell r="D43">
            <v>0.27125419764111125</v>
          </cell>
          <cell r="E43">
            <v>-3.8133320858214488E-8</v>
          </cell>
          <cell r="F43">
            <v>0</v>
          </cell>
          <cell r="G43">
            <v>1</v>
          </cell>
        </row>
        <row r="44">
          <cell r="A44" t="str">
            <v>SCHMAT</v>
          </cell>
          <cell r="B44">
            <v>0.47219501598182834</v>
          </cell>
          <cell r="C44">
            <v>0.21070489494234179</v>
          </cell>
          <cell r="D44">
            <v>0.31082107562372696</v>
          </cell>
          <cell r="E44">
            <v>9.7593270587111828E-4</v>
          </cell>
          <cell r="F44">
            <v>5.3030807462314845E-3</v>
          </cell>
          <cell r="G44">
            <v>0.99999999999999978</v>
          </cell>
        </row>
        <row r="45">
          <cell r="A45" t="str">
            <v>SCHMAT-GPS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SCHMAT-SE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SCHMAT-SITUS</v>
          </cell>
          <cell r="B47">
            <v>0.85661566903082975</v>
          </cell>
          <cell r="C47">
            <v>7.2037652181307116E-2</v>
          </cell>
          <cell r="D47">
            <v>0.14590200849538232</v>
          </cell>
          <cell r="E47">
            <v>5.3490084142608797E-3</v>
          </cell>
          <cell r="F47">
            <v>-7.9904338121780036E-2</v>
          </cell>
          <cell r="G47">
            <v>1</v>
          </cell>
        </row>
        <row r="48">
          <cell r="A48" t="str">
            <v>SCHMAT-SNP</v>
          </cell>
          <cell r="B48">
            <v>0.49963158785184331</v>
          </cell>
          <cell r="C48">
            <v>0.2290331249822315</v>
          </cell>
          <cell r="D48">
            <v>0.27117234949373559</v>
          </cell>
          <cell r="E48">
            <v>1.6293767218971753E-4</v>
          </cell>
          <cell r="F48">
            <v>0</v>
          </cell>
          <cell r="G48">
            <v>1.0000000000000002</v>
          </cell>
        </row>
        <row r="49">
          <cell r="A49" t="str">
            <v>SCHMAT-SO</v>
          </cell>
          <cell r="B49">
            <v>0.44543698762527317</v>
          </cell>
          <cell r="C49">
            <v>4.4975644524334231E-2</v>
          </cell>
          <cell r="D49">
            <v>0.34149566220188782</v>
          </cell>
          <cell r="E49">
            <v>0.16809170564850481</v>
          </cell>
          <cell r="F49">
            <v>0</v>
          </cell>
          <cell r="G49">
            <v>1</v>
          </cell>
        </row>
        <row r="50">
          <cell r="A50" t="str">
            <v>SCHMD</v>
          </cell>
          <cell r="B50">
            <v>0.45923393643128724</v>
          </cell>
          <cell r="C50">
            <v>0.29885477056257814</v>
          </cell>
          <cell r="D50">
            <v>0.22443062267622949</v>
          </cell>
          <cell r="E50">
            <v>1.1170675782311459E-3</v>
          </cell>
          <cell r="F50">
            <v>1.6363602751674179E-2</v>
          </cell>
          <cell r="G50">
            <v>1.0000000000000002</v>
          </cell>
        </row>
        <row r="51">
          <cell r="A51" t="str">
            <v>SCHMDF</v>
          </cell>
          <cell r="B51">
            <v>1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1</v>
          </cell>
        </row>
        <row r="52">
          <cell r="A52" t="str">
            <v>SCHMDP</v>
          </cell>
          <cell r="B52">
            <v>0.8623094899288325</v>
          </cell>
          <cell r="C52">
            <v>0.10367631354286036</v>
          </cell>
          <cell r="D52">
            <v>6.6698255312296548E-2</v>
          </cell>
          <cell r="E52">
            <v>-3.2684058783989375E-2</v>
          </cell>
          <cell r="F52">
            <v>0</v>
          </cell>
          <cell r="G52">
            <v>1</v>
          </cell>
        </row>
        <row r="53">
          <cell r="A53" t="str">
            <v>SCHMDP-SO</v>
          </cell>
          <cell r="B53">
            <v>0.45335219290970558</v>
          </cell>
          <cell r="C53">
            <v>7.1868670968525381E-2</v>
          </cell>
          <cell r="D53">
            <v>0.33123699454750549</v>
          </cell>
          <cell r="E53">
            <v>0.14354214157426357</v>
          </cell>
          <cell r="F53">
            <v>0</v>
          </cell>
          <cell r="G53">
            <v>1</v>
          </cell>
        </row>
        <row r="54">
          <cell r="A54" t="str">
            <v>SCHMDT</v>
          </cell>
          <cell r="B54">
            <v>0.45903580350046136</v>
          </cell>
          <cell r="C54">
            <v>0.29895071108635302</v>
          </cell>
          <cell r="D54">
            <v>0.22450815646849434</v>
          </cell>
          <cell r="E54">
            <v>1.1336826177026551E-3</v>
          </cell>
          <cell r="F54">
            <v>1.6371646326988849E-2</v>
          </cell>
          <cell r="G54">
            <v>1.0000000000000002</v>
          </cell>
        </row>
        <row r="55">
          <cell r="A55" t="str">
            <v>SCHMDT-GPS</v>
          </cell>
          <cell r="B55">
            <v>0.49963266917769278</v>
          </cell>
          <cell r="C55">
            <v>0.22911311724620584</v>
          </cell>
          <cell r="D55">
            <v>0.27125421357610152</v>
          </cell>
          <cell r="E55">
            <v>0</v>
          </cell>
          <cell r="F55">
            <v>0</v>
          </cell>
          <cell r="G55">
            <v>1.0000000000000002</v>
          </cell>
        </row>
        <row r="56">
          <cell r="A56" t="str">
            <v>SCHMDT-SG</v>
          </cell>
          <cell r="B56">
            <v>1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1</v>
          </cell>
        </row>
        <row r="57">
          <cell r="A57" t="str">
            <v>SCHMDT-SITUS</v>
          </cell>
          <cell r="B57">
            <v>0.18951145219644078</v>
          </cell>
          <cell r="C57">
            <v>-0.12354218897933467</v>
          </cell>
          <cell r="D57">
            <v>-0.14640891898247038</v>
          </cell>
          <cell r="E57">
            <v>-1.8200807516633158E-3</v>
          </cell>
          <cell r="F57">
            <v>1.0822597365170277</v>
          </cell>
          <cell r="G57">
            <v>1</v>
          </cell>
        </row>
        <row r="58">
          <cell r="A58" t="str">
            <v>SCHMDT-SNP</v>
          </cell>
          <cell r="B58">
            <v>0.49963266917769278</v>
          </cell>
          <cell r="C58">
            <v>0.22911311724620581</v>
          </cell>
          <cell r="D58">
            <v>0.27125421357610152</v>
          </cell>
          <cell r="E58">
            <v>0</v>
          </cell>
          <cell r="F58">
            <v>0</v>
          </cell>
          <cell r="G58">
            <v>1.0000000000000002</v>
          </cell>
        </row>
        <row r="59">
          <cell r="A59" t="str">
            <v>SCHMDT-SO</v>
          </cell>
          <cell r="B59">
            <v>0.50434165600796499</v>
          </cell>
          <cell r="C59">
            <v>1.2952762775245843E-2</v>
          </cell>
          <cell r="D59">
            <v>0.23684702615101183</v>
          </cell>
          <cell r="E59">
            <v>0.24585855506577742</v>
          </cell>
          <cell r="F59">
            <v>0</v>
          </cell>
          <cell r="G59">
            <v>1</v>
          </cell>
        </row>
        <row r="60">
          <cell r="A60" t="str">
            <v>T</v>
          </cell>
          <cell r="B60">
            <v>0</v>
          </cell>
          <cell r="C60">
            <v>1</v>
          </cell>
          <cell r="D60">
            <v>0</v>
          </cell>
          <cell r="E60">
            <v>0</v>
          </cell>
          <cell r="F60">
            <v>0</v>
          </cell>
          <cell r="G60">
            <v>1</v>
          </cell>
        </row>
        <row r="61">
          <cell r="A61" t="str">
            <v>TAXDEPR</v>
          </cell>
          <cell r="B61">
            <v>0.39509538323559351</v>
          </cell>
          <cell r="C61">
            <v>0.34886582064973848</v>
          </cell>
          <cell r="D61">
            <v>0.25216650829125364</v>
          </cell>
          <cell r="E61">
            <v>3.8722878234144702E-3</v>
          </cell>
          <cell r="F61">
            <v>0</v>
          </cell>
          <cell r="G61">
            <v>1.0000000000000002</v>
          </cell>
        </row>
        <row r="62">
          <cell r="A62" t="str">
            <v>TD</v>
          </cell>
          <cell r="B62">
            <v>0</v>
          </cell>
          <cell r="C62">
            <v>0.45788984038921893</v>
          </cell>
          <cell r="D62">
            <v>0.54211015961078102</v>
          </cell>
          <cell r="E62">
            <v>0</v>
          </cell>
          <cell r="F62">
            <v>0</v>
          </cell>
          <cell r="G62">
            <v>1</v>
          </cell>
        </row>
        <row r="63">
          <cell r="A63" t="str">
            <v>CWC</v>
          </cell>
          <cell r="B63">
            <v>0.69234097534822014</v>
          </cell>
          <cell r="C63">
            <v>9.218694654893736E-2</v>
          </cell>
          <cell r="D63">
            <v>0.13715263548266157</v>
          </cell>
          <cell r="E63">
            <v>3.966637987077537E-2</v>
          </cell>
          <cell r="F63">
            <v>3.8653062749405429E-2</v>
          </cell>
          <cell r="G63">
            <v>0.99999999999999978</v>
          </cell>
        </row>
        <row r="64">
          <cell r="A64" t="str">
            <v>DITEXP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A65" t="str">
            <v>FIT</v>
          </cell>
          <cell r="B65">
            <v>-7.7013130038945707</v>
          </cell>
          <cell r="C65">
            <v>1.9520155084873207</v>
          </cell>
          <cell r="D65">
            <v>6.9100382193439405</v>
          </cell>
          <cell r="E65">
            <v>-0.29981851620427646</v>
          </cell>
          <cell r="F65">
            <v>0.13907779226759839</v>
          </cell>
          <cell r="G65">
            <v>1.0000000000000127</v>
          </cell>
        </row>
        <row r="66">
          <cell r="A66" t="str">
            <v>IBT</v>
          </cell>
          <cell r="B66">
            <v>-0.33219363183715694</v>
          </cell>
          <cell r="C66">
            <v>0.29885864679161095</v>
          </cell>
          <cell r="D66">
            <v>1.0579448075757216</v>
          </cell>
          <cell r="E66">
            <v>-4.5902993929241492E-2</v>
          </cell>
          <cell r="F66">
            <v>2.1293171399067914E-2</v>
          </cell>
          <cell r="G66">
            <v>1.000000000000002</v>
          </cell>
        </row>
        <row r="67">
          <cell r="A67" t="str">
            <v>NONE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 t="str">
            <v>NUTIL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PT</v>
          </cell>
          <cell r="B69">
            <v>0.68107778524754803</v>
          </cell>
          <cell r="C69">
            <v>0.31892221475245197</v>
          </cell>
          <cell r="D69">
            <v>0</v>
          </cell>
          <cell r="E69">
            <v>0</v>
          </cell>
          <cell r="F69">
            <v>0</v>
          </cell>
          <cell r="G69">
            <v>1</v>
          </cell>
        </row>
        <row r="70">
          <cell r="A70" t="str">
            <v>PTD</v>
          </cell>
          <cell r="B70">
            <v>0.47346350936693476</v>
          </cell>
          <cell r="C70">
            <v>0.22170453108654634</v>
          </cell>
          <cell r="D70">
            <v>0.30483195954651898</v>
          </cell>
          <cell r="E70">
            <v>0</v>
          </cell>
          <cell r="F70">
            <v>0</v>
          </cell>
          <cell r="G70">
            <v>1</v>
          </cell>
        </row>
        <row r="71">
          <cell r="A71" t="str">
            <v>REVREQ</v>
          </cell>
          <cell r="B71">
            <v>0.63443939990124099</v>
          </cell>
          <cell r="C71">
            <v>0.14551233698083962</v>
          </cell>
          <cell r="D71">
            <v>0.16986993758631633</v>
          </cell>
          <cell r="E71">
            <v>2.6263140528786824E-2</v>
          </cell>
          <cell r="F71">
            <v>2.3915185002816249E-2</v>
          </cell>
          <cell r="G71">
            <v>1</v>
          </cell>
        </row>
        <row r="72">
          <cell r="A72" t="str">
            <v>SIT</v>
          </cell>
          <cell r="B72">
            <v>-0.33219363183715694</v>
          </cell>
          <cell r="C72">
            <v>0.29885864679161095</v>
          </cell>
          <cell r="D72">
            <v>1.0579448075757216</v>
          </cell>
          <cell r="E72">
            <v>-4.5902993929241492E-2</v>
          </cell>
          <cell r="F72">
            <v>2.1293171399067914E-2</v>
          </cell>
          <cell r="G72">
            <v>1.000000000000002</v>
          </cell>
        </row>
        <row r="73">
          <cell r="A73" t="str">
            <v>STEP_UP</v>
          </cell>
          <cell r="B73">
            <v>7.9654312392376359E-2</v>
          </cell>
          <cell r="C73">
            <v>0.92034568760762359</v>
          </cell>
          <cell r="D73">
            <v>0</v>
          </cell>
          <cell r="E73">
            <v>0</v>
          </cell>
          <cell r="F73">
            <v>0</v>
          </cell>
          <cell r="G73">
            <v>1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-GRID En Chg IRP"/>
      <sheetName val="PriceForecast"/>
      <sheetName val="GRID Demand IRP (Displaced)"/>
      <sheetName val="Resource verification"/>
      <sheetName val="GRID Heat Rate IRP"/>
      <sheetName val="GRID EOR IRP"/>
      <sheetName val="GRID Planned Outage IRP"/>
      <sheetName val="GRID Del Pt IRP"/>
    </sheetNames>
    <sheetDataSet>
      <sheetData sheetId="0" refreshError="1"/>
      <sheetData sheetId="1" refreshError="1">
        <row r="7">
          <cell r="N7" t="str">
            <v>Year</v>
          </cell>
          <cell r="O7" t="str">
            <v>COB</v>
          </cell>
          <cell r="P7" t="str">
            <v>Mead</v>
          </cell>
          <cell r="Q7" t="str">
            <v>Mona</v>
          </cell>
          <cell r="R7" t="str">
            <v>Mid C</v>
          </cell>
          <cell r="S7" t="str">
            <v>NOB</v>
          </cell>
        </row>
        <row r="8">
          <cell r="N8">
            <v>2012</v>
          </cell>
          <cell r="O8">
            <v>999</v>
          </cell>
          <cell r="P8">
            <v>999</v>
          </cell>
          <cell r="Q8">
            <v>999</v>
          </cell>
          <cell r="R8">
            <v>999</v>
          </cell>
          <cell r="S8">
            <v>999</v>
          </cell>
        </row>
        <row r="9">
          <cell r="N9">
            <v>2013</v>
          </cell>
          <cell r="O9">
            <v>46.75</v>
          </cell>
          <cell r="P9">
            <v>49.25</v>
          </cell>
          <cell r="Q9">
            <v>50.08</v>
          </cell>
          <cell r="R9">
            <v>42.25</v>
          </cell>
          <cell r="S9">
            <v>51.16</v>
          </cell>
        </row>
        <row r="10">
          <cell r="N10">
            <v>2014</v>
          </cell>
          <cell r="O10">
            <v>48.25</v>
          </cell>
          <cell r="P10">
            <v>49</v>
          </cell>
          <cell r="Q10">
            <v>49.83</v>
          </cell>
          <cell r="R10">
            <v>42.19</v>
          </cell>
          <cell r="S10">
            <v>51.56</v>
          </cell>
        </row>
        <row r="11">
          <cell r="N11">
            <v>2015</v>
          </cell>
          <cell r="O11">
            <v>50.5</v>
          </cell>
          <cell r="P11">
            <v>51</v>
          </cell>
          <cell r="Q11">
            <v>51.83</v>
          </cell>
          <cell r="R11">
            <v>44.69</v>
          </cell>
          <cell r="S11">
            <v>53.87</v>
          </cell>
        </row>
        <row r="12">
          <cell r="N12">
            <v>2016</v>
          </cell>
          <cell r="O12">
            <v>52.5</v>
          </cell>
          <cell r="P12">
            <v>52.75</v>
          </cell>
          <cell r="Q12">
            <v>53.58</v>
          </cell>
          <cell r="R12">
            <v>46.69</v>
          </cell>
          <cell r="S12">
            <v>55.7</v>
          </cell>
        </row>
        <row r="13">
          <cell r="N13">
            <v>2017</v>
          </cell>
          <cell r="O13">
            <v>54.65</v>
          </cell>
          <cell r="P13">
            <v>54.75</v>
          </cell>
          <cell r="Q13">
            <v>55.58</v>
          </cell>
          <cell r="R13">
            <v>49.34</v>
          </cell>
          <cell r="S13">
            <v>57.73</v>
          </cell>
        </row>
        <row r="14">
          <cell r="N14">
            <v>2018</v>
          </cell>
          <cell r="O14">
            <v>57.15</v>
          </cell>
          <cell r="P14">
            <v>57</v>
          </cell>
          <cell r="Q14">
            <v>57.83</v>
          </cell>
          <cell r="R14">
            <v>51.84</v>
          </cell>
          <cell r="S14">
            <v>60.04</v>
          </cell>
        </row>
        <row r="15">
          <cell r="N15">
            <v>2019</v>
          </cell>
          <cell r="O15">
            <v>58.6</v>
          </cell>
          <cell r="P15">
            <v>63.29</v>
          </cell>
          <cell r="Q15">
            <v>64.12</v>
          </cell>
          <cell r="R15">
            <v>56.7</v>
          </cell>
          <cell r="S15">
            <v>64.84</v>
          </cell>
        </row>
        <row r="16">
          <cell r="N16">
            <v>2020</v>
          </cell>
          <cell r="O16">
            <v>60.06</v>
          </cell>
          <cell r="P16">
            <v>69.569999999999993</v>
          </cell>
          <cell r="Q16">
            <v>70.400000000000006</v>
          </cell>
          <cell r="R16">
            <v>61.56</v>
          </cell>
          <cell r="S16">
            <v>69.7</v>
          </cell>
        </row>
        <row r="17">
          <cell r="N17">
            <v>2021</v>
          </cell>
          <cell r="O17">
            <v>63.82</v>
          </cell>
          <cell r="P17">
            <v>72.709999999999994</v>
          </cell>
          <cell r="Q17">
            <v>73.55</v>
          </cell>
          <cell r="R17">
            <v>65.290000000000006</v>
          </cell>
          <cell r="S17">
            <v>73.430000000000007</v>
          </cell>
        </row>
        <row r="18">
          <cell r="N18">
            <v>2022</v>
          </cell>
          <cell r="O18">
            <v>69.63</v>
          </cell>
          <cell r="P18">
            <v>79.7</v>
          </cell>
          <cell r="Q18">
            <v>80.53</v>
          </cell>
          <cell r="R18">
            <v>68.8</v>
          </cell>
          <cell r="S18">
            <v>76.94</v>
          </cell>
        </row>
        <row r="19">
          <cell r="N19">
            <v>2023</v>
          </cell>
          <cell r="O19">
            <v>75.5</v>
          </cell>
          <cell r="P19">
            <v>85.6</v>
          </cell>
          <cell r="Q19">
            <v>86.44</v>
          </cell>
          <cell r="R19">
            <v>75.03</v>
          </cell>
          <cell r="S19">
            <v>83.17</v>
          </cell>
        </row>
        <row r="20">
          <cell r="N20">
            <v>2024</v>
          </cell>
          <cell r="O20">
            <v>75.819999999999993</v>
          </cell>
          <cell r="P20">
            <v>86.41</v>
          </cell>
          <cell r="Q20">
            <v>87.24</v>
          </cell>
          <cell r="R20">
            <v>75.22</v>
          </cell>
          <cell r="S20">
            <v>83.36</v>
          </cell>
        </row>
        <row r="21">
          <cell r="N21">
            <v>2025</v>
          </cell>
          <cell r="O21">
            <v>75.849999999999994</v>
          </cell>
          <cell r="P21">
            <v>87</v>
          </cell>
          <cell r="Q21">
            <v>87.83</v>
          </cell>
          <cell r="R21">
            <v>75.39</v>
          </cell>
          <cell r="S21">
            <v>83.53</v>
          </cell>
        </row>
        <row r="22">
          <cell r="N22">
            <v>2026</v>
          </cell>
          <cell r="O22">
            <v>79.25</v>
          </cell>
          <cell r="P22">
            <v>90.16</v>
          </cell>
          <cell r="Q22">
            <v>91</v>
          </cell>
          <cell r="R22">
            <v>78.61</v>
          </cell>
          <cell r="S22">
            <v>86.75</v>
          </cell>
        </row>
        <row r="23">
          <cell r="N23">
            <v>2027</v>
          </cell>
          <cell r="O23">
            <v>81.3</v>
          </cell>
          <cell r="P23">
            <v>92.46</v>
          </cell>
          <cell r="Q23">
            <v>93.29</v>
          </cell>
          <cell r="R23">
            <v>80.63</v>
          </cell>
          <cell r="S23">
            <v>88.77</v>
          </cell>
        </row>
        <row r="24">
          <cell r="N24">
            <v>2028</v>
          </cell>
          <cell r="O24">
            <v>82.37</v>
          </cell>
          <cell r="P24">
            <v>93.15</v>
          </cell>
          <cell r="Q24">
            <v>93.99</v>
          </cell>
          <cell r="R24">
            <v>81.73</v>
          </cell>
          <cell r="S24">
            <v>89.87</v>
          </cell>
        </row>
        <row r="25">
          <cell r="N25">
            <v>2029</v>
          </cell>
          <cell r="O25">
            <v>85.71</v>
          </cell>
          <cell r="P25">
            <v>96.45</v>
          </cell>
          <cell r="Q25">
            <v>97.28</v>
          </cell>
          <cell r="R25">
            <v>85.07</v>
          </cell>
          <cell r="S25">
            <v>93.21</v>
          </cell>
        </row>
        <row r="26">
          <cell r="N26">
            <v>2030</v>
          </cell>
          <cell r="O26">
            <v>87.73</v>
          </cell>
          <cell r="P26">
            <v>98.45</v>
          </cell>
          <cell r="Q26">
            <v>99.29</v>
          </cell>
          <cell r="R26">
            <v>87.05</v>
          </cell>
          <cell r="S26">
            <v>95.19</v>
          </cell>
        </row>
        <row r="27">
          <cell r="N27">
            <v>2031</v>
          </cell>
          <cell r="O27">
            <v>90.46</v>
          </cell>
          <cell r="P27">
            <v>101.19</v>
          </cell>
          <cell r="Q27">
            <v>102.03</v>
          </cell>
          <cell r="R27">
            <v>89.61</v>
          </cell>
          <cell r="S27">
            <v>97.75</v>
          </cell>
        </row>
        <row r="28">
          <cell r="N28">
            <v>2032</v>
          </cell>
          <cell r="O28">
            <v>92.92</v>
          </cell>
          <cell r="P28">
            <v>103.79</v>
          </cell>
          <cell r="Q28">
            <v>104.63</v>
          </cell>
          <cell r="R28">
            <v>92.31</v>
          </cell>
          <cell r="S28">
            <v>100.45</v>
          </cell>
        </row>
        <row r="29">
          <cell r="N29">
            <v>2033</v>
          </cell>
          <cell r="O29">
            <v>94.79</v>
          </cell>
          <cell r="P29">
            <v>105.79</v>
          </cell>
          <cell r="Q29">
            <v>106.62</v>
          </cell>
          <cell r="R29">
            <v>94.05</v>
          </cell>
          <cell r="S29">
            <v>102.19</v>
          </cell>
        </row>
        <row r="30">
          <cell r="N30">
            <v>2034</v>
          </cell>
          <cell r="O30">
            <v>96.43</v>
          </cell>
          <cell r="P30">
            <v>107.84</v>
          </cell>
          <cell r="Q30">
            <v>108.67</v>
          </cell>
          <cell r="R30">
            <v>95.62</v>
          </cell>
          <cell r="S30">
            <v>103.76</v>
          </cell>
        </row>
        <row r="31">
          <cell r="N31">
            <v>2035</v>
          </cell>
          <cell r="O31">
            <v>98.6</v>
          </cell>
          <cell r="P31">
            <v>110.26</v>
          </cell>
          <cell r="Q31">
            <v>111.1</v>
          </cell>
          <cell r="R31">
            <v>97.95</v>
          </cell>
          <cell r="S31">
            <v>106.09</v>
          </cell>
        </row>
        <row r="32">
          <cell r="N32">
            <v>2036</v>
          </cell>
          <cell r="O32">
            <v>101</v>
          </cell>
          <cell r="P32">
            <v>111.75</v>
          </cell>
          <cell r="Q32">
            <v>112.58</v>
          </cell>
          <cell r="R32">
            <v>100.27</v>
          </cell>
          <cell r="S32">
            <v>108.41</v>
          </cell>
        </row>
        <row r="33">
          <cell r="N33">
            <v>2037</v>
          </cell>
          <cell r="O33">
            <v>102.98</v>
          </cell>
          <cell r="P33">
            <v>113.77</v>
          </cell>
          <cell r="Q33">
            <v>114.6</v>
          </cell>
          <cell r="R33">
            <v>102.47</v>
          </cell>
          <cell r="S33">
            <v>110.61</v>
          </cell>
        </row>
        <row r="34">
          <cell r="N34">
            <v>2038</v>
          </cell>
          <cell r="O34">
            <v>105.9</v>
          </cell>
          <cell r="P34">
            <v>116.72</v>
          </cell>
          <cell r="Q34">
            <v>117.56</v>
          </cell>
          <cell r="R34">
            <v>105.8</v>
          </cell>
          <cell r="S34">
            <v>113.94</v>
          </cell>
        </row>
        <row r="36">
          <cell r="N36" t="str">
            <v>Cost</v>
          </cell>
          <cell r="O36">
            <v>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N37" t="str">
            <v>Rank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Summary"/>
      <sheetName val="Data"/>
      <sheetName val="Exports"/>
      <sheetName val="Imports"/>
      <sheetName val="Hourly Summary"/>
      <sheetName val="Transfers by Resource Pivot"/>
      <sheetName val="REX Data"/>
      <sheetName val="Plant Data"/>
      <sheetName val="20141101_20141201_ENE_EIM_TRANS"/>
      <sheetName val="Transfer Limit Pivo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Summary"/>
      <sheetName val="Power Purchase Overview"/>
      <sheetName val="Log"/>
      <sheetName val="Form 1 Inputs APSA"/>
      <sheetName val="GE_8760"/>
      <sheetName val="SWT_8760"/>
      <sheetName val="Vestas_8760"/>
      <sheetName val="Total_8760"/>
      <sheetName val="245 - WY - Wind"/>
      <sheetName val="246 - WY - Wind"/>
      <sheetName val="247 - WY - Wind"/>
      <sheetName val="Average Hour by Month"/>
      <sheetName val="Boswell Springs I"/>
      <sheetName val="Summary"/>
      <sheetName val="Wind Farm Annual (esc)"/>
      <sheetName val="Wind Farm Annual"/>
      <sheetName val="Detail"/>
      <sheetName val="Capital-O&amp;MCosts"/>
      <sheetName val="TransmissionCostInformation"/>
      <sheetName val="Main"/>
      <sheetName val="IRP Integration Cost Summary"/>
      <sheetName val="Production Costs"/>
      <sheetName val="Wholesale Valuation"/>
      <sheetName val="Initial Capital + AFUDC"/>
      <sheetName val="Generic (Purchase)"/>
      <sheetName val="Chart1"/>
      <sheetName val="Chart2"/>
      <sheetName val="Chart3"/>
      <sheetName val="Chart Data"/>
      <sheetName val="Curve Chart"/>
      <sheetName val="Tracking"/>
      <sheetName val="RPS Inputs"/>
      <sheetName val="Wind &amp; Solar Costs"/>
      <sheetName val="Wind Backup Data"/>
      <sheetName val="Solar Backup Data"/>
      <sheetName val="Market Value Adjustment"/>
      <sheetName val="Transmission Impact Adders"/>
      <sheetName val="Impact of Mass-Cap"/>
      <sheetName val="Initial Capital + AFUDC (Lease)"/>
      <sheetName val="Generic (Lease)"/>
      <sheetName val="Terminal Value Calculation"/>
      <sheetName val="Butchering for Slides"/>
      <sheetName val="Proj_Summary (unused)"/>
      <sheetName val="CashFlow_NI_Earnings"/>
      <sheetName val="Graphs (unused)"/>
      <sheetName val="Butchering Chart 1"/>
      <sheetName val="Butchering Chart 2"/>
      <sheetName val="Schedule 37"/>
      <sheetName val="Schedule 38"/>
      <sheetName val="Exhibit 1- Std Base Load QF"/>
      <sheetName val="Exhibit 2- Std Wind QF"/>
      <sheetName val="Exhibit 3- Std FixedSolar QF"/>
      <sheetName val="Exhibit 4- Std TrackingSolar"/>
      <sheetName val="Exhibit 5- Renewable BaseLoad"/>
      <sheetName val="Exhibit 6- Renewable Wind"/>
      <sheetName val="Exhibit 7- Renewable FixedS"/>
      <sheetName val="Exhibit 8- Renewable TrackingS"/>
      <sheetName val="Dispatch Optimization"/>
      <sheetName val="Financial Statements"/>
      <sheetName val="Wind_Input"/>
      <sheetName val="Multipliers Input"/>
      <sheetName val="Monthly-v3 GrossNPC"/>
      <sheetName val="Delta-1P2"/>
      <sheetName val="Delta-2P2"/>
      <sheetName val="Monthly"/>
      <sheetName val="Delta-1"/>
      <sheetName val="Delta-2"/>
      <sheetName val="Capacity Value"/>
      <sheetName val="IRP Avoided Prices"/>
      <sheetName val="Summary for APR"/>
      <sheetName val="Rev Req"/>
      <sheetName val="Emissions Input"/>
      <sheetName val="Curves"/>
      <sheetName val="Discount Factors"/>
      <sheetName val="Corr Curves"/>
      <sheetName val="On-Going Capital"/>
      <sheetName val="Lookups"/>
      <sheetName val="Documen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08">
          <cell r="D108" t="b">
            <v>1</v>
          </cell>
        </row>
        <row r="109">
          <cell r="D109">
            <v>2016</v>
          </cell>
        </row>
        <row r="111">
          <cell r="D111">
            <v>37.067478927944045</v>
          </cell>
        </row>
        <row r="112">
          <cell r="D112">
            <v>0.02</v>
          </cell>
        </row>
        <row r="113">
          <cell r="D113">
            <v>47817</v>
          </cell>
        </row>
        <row r="114">
          <cell r="D114">
            <v>44166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>
        <row r="4">
          <cell r="Y4">
            <v>0.37950999999999996</v>
          </cell>
        </row>
      </sheetData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Sheet3"/>
      <sheetName val="Actuals"/>
      <sheetName val="Plan"/>
      <sheetName val="Variance"/>
      <sheetName val="Master Data"/>
      <sheetName val="Jun09 CA"/>
      <sheetName val="Jun 09 OR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55">
          <cell r="H855">
            <v>9544.1511100000007</v>
          </cell>
        </row>
      </sheetData>
      <sheetData sheetId="5" refreshError="1"/>
      <sheetData sheetId="6"/>
      <sheetData sheetId="7">
        <row r="2">
          <cell r="A2" t="str">
            <v>ADVN</v>
          </cell>
        </row>
        <row r="28">
          <cell r="D28" t="str">
            <v>Taxes Other Than Income</v>
          </cell>
        </row>
      </sheetData>
      <sheetData sheetId="8" refreshError="1"/>
      <sheetData sheetId="9">
        <row r="2">
          <cell r="A2" t="str">
            <v>1243200122092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Apr 05 - Mar 06 Adds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 refreshError="1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">
          <cell r="P2">
            <v>0</v>
          </cell>
        </row>
        <row r="36">
          <cell r="P36">
            <v>9360000</v>
          </cell>
          <cell r="S36" t="str">
            <v>Unassigned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GRID_Planned Outages"/>
      <sheetName val="GRID_Generic Screen"/>
      <sheetName val="Source - Planned Outages"/>
      <sheetName val="Scheduling 2010"/>
      <sheetName val="Scheduling 2009"/>
      <sheetName val="Scheduling 2008"/>
      <sheetName val="XX Internal Only - Tree"/>
      <sheetName val="DELETE after verification"/>
      <sheetName val="DELETE after verification (2)"/>
      <sheetName val="GN_Planned Outages (In Progress"/>
    </sheetNames>
    <sheetDataSet>
      <sheetData sheetId="0" refreshError="1"/>
      <sheetData sheetId="1" refreshError="1"/>
      <sheetData sheetId="2" refreshError="1"/>
      <sheetData sheetId="3" refreshError="1">
        <row r="2">
          <cell r="B2" t="str">
            <v>BLN-1</v>
          </cell>
          <cell r="C2">
            <v>35064</v>
          </cell>
          <cell r="D2">
            <v>1448.367</v>
          </cell>
          <cell r="E2">
            <v>48</v>
          </cell>
          <cell r="F2">
            <v>15</v>
          </cell>
        </row>
        <row r="3">
          <cell r="B3" t="str">
            <v>BLN-2</v>
          </cell>
          <cell r="C3">
            <v>13852</v>
          </cell>
          <cell r="D3">
            <v>155.80000000000001</v>
          </cell>
          <cell r="E3">
            <v>18.962354551676935</v>
          </cell>
          <cell r="F3">
            <v>4</v>
          </cell>
        </row>
        <row r="4">
          <cell r="B4" t="str">
            <v>CHE-1</v>
          </cell>
          <cell r="C4">
            <v>7272</v>
          </cell>
          <cell r="D4">
            <v>528</v>
          </cell>
          <cell r="E4">
            <v>9.9548254620123195</v>
          </cell>
          <cell r="F4">
            <v>27</v>
          </cell>
        </row>
        <row r="5">
          <cell r="B5" t="str">
            <v>CHE-2</v>
          </cell>
          <cell r="C5">
            <v>7272</v>
          </cell>
          <cell r="D5">
            <v>385.75</v>
          </cell>
          <cell r="E5">
            <v>9.9548254620123195</v>
          </cell>
          <cell r="F5">
            <v>19</v>
          </cell>
        </row>
        <row r="6">
          <cell r="B6" t="str">
            <v>CHE-3</v>
          </cell>
          <cell r="C6">
            <v>7272</v>
          </cell>
          <cell r="D6">
            <v>528</v>
          </cell>
          <cell r="E6">
            <v>9.9548254620123195</v>
          </cell>
          <cell r="F6">
            <v>27</v>
          </cell>
        </row>
        <row r="7">
          <cell r="B7" t="str">
            <v>CHO-4</v>
          </cell>
          <cell r="C7">
            <v>35064</v>
          </cell>
          <cell r="D7">
            <v>1449.6659999999999</v>
          </cell>
          <cell r="E7">
            <v>48</v>
          </cell>
          <cell r="F7">
            <v>15</v>
          </cell>
        </row>
        <row r="8">
          <cell r="B8" t="str">
            <v>COL-3</v>
          </cell>
          <cell r="C8">
            <v>35064</v>
          </cell>
          <cell r="D8">
            <v>1180.05</v>
          </cell>
          <cell r="E8">
            <v>48</v>
          </cell>
          <cell r="F8">
            <v>12</v>
          </cell>
        </row>
        <row r="9">
          <cell r="B9" t="str">
            <v>COL-4</v>
          </cell>
          <cell r="C9">
            <v>35064</v>
          </cell>
          <cell r="D9">
            <v>2394.1329999999998</v>
          </cell>
          <cell r="E9">
            <v>48</v>
          </cell>
          <cell r="F9">
            <v>25</v>
          </cell>
        </row>
        <row r="10">
          <cell r="B10" t="str">
            <v>CRB-1</v>
          </cell>
          <cell r="C10">
            <v>35064</v>
          </cell>
          <cell r="D10">
            <v>1021.482</v>
          </cell>
          <cell r="E10">
            <v>48</v>
          </cell>
          <cell r="F10">
            <v>11</v>
          </cell>
        </row>
        <row r="11">
          <cell r="B11" t="str">
            <v>CRB-2</v>
          </cell>
          <cell r="C11">
            <v>35064</v>
          </cell>
          <cell r="D11">
            <v>1533.415</v>
          </cell>
          <cell r="E11">
            <v>48</v>
          </cell>
          <cell r="F11">
            <v>16</v>
          </cell>
        </row>
        <row r="12">
          <cell r="B12" t="str">
            <v>CRG-1</v>
          </cell>
          <cell r="C12">
            <v>35064</v>
          </cell>
          <cell r="D12">
            <v>420.05</v>
          </cell>
          <cell r="E12">
            <v>48</v>
          </cell>
          <cell r="F12">
            <v>4</v>
          </cell>
        </row>
        <row r="13">
          <cell r="B13" t="str">
            <v>CRG-2</v>
          </cell>
          <cell r="C13">
            <v>35064</v>
          </cell>
          <cell r="D13">
            <v>513.5</v>
          </cell>
          <cell r="E13">
            <v>48</v>
          </cell>
          <cell r="F13">
            <v>5</v>
          </cell>
        </row>
        <row r="14">
          <cell r="B14" t="str">
            <v>CUR-1</v>
          </cell>
          <cell r="C14">
            <v>35064</v>
          </cell>
          <cell r="D14">
            <v>240.36699999999999</v>
          </cell>
          <cell r="E14">
            <v>48</v>
          </cell>
          <cell r="F14">
            <v>3</v>
          </cell>
        </row>
        <row r="15">
          <cell r="B15" t="str">
            <v>CUR-2</v>
          </cell>
          <cell r="C15">
            <v>35064</v>
          </cell>
          <cell r="D15">
            <v>578.53300000000002</v>
          </cell>
          <cell r="E15">
            <v>48</v>
          </cell>
          <cell r="F15">
            <v>6</v>
          </cell>
        </row>
        <row r="16">
          <cell r="B16" t="str">
            <v>CUR-3</v>
          </cell>
          <cell r="C16">
            <v>28727</v>
          </cell>
          <cell r="D16">
            <v>103.56699999999999</v>
          </cell>
          <cell r="E16">
            <v>39.325119780971939</v>
          </cell>
          <cell r="F16">
            <v>1.3169999999999999</v>
          </cell>
        </row>
        <row r="17">
          <cell r="B17" t="str">
            <v>DJ-1</v>
          </cell>
          <cell r="C17">
            <v>35064</v>
          </cell>
          <cell r="D17">
            <v>965.33299999999997</v>
          </cell>
          <cell r="E17">
            <v>48</v>
          </cell>
          <cell r="F17">
            <v>10</v>
          </cell>
        </row>
        <row r="18">
          <cell r="B18" t="str">
            <v>DJ-2</v>
          </cell>
          <cell r="C18">
            <v>35064</v>
          </cell>
          <cell r="D18">
            <v>1966.2159999999999</v>
          </cell>
          <cell r="E18">
            <v>48</v>
          </cell>
          <cell r="F18">
            <v>20</v>
          </cell>
        </row>
        <row r="19">
          <cell r="B19" t="str">
            <v>DJ-3</v>
          </cell>
          <cell r="C19">
            <v>35064</v>
          </cell>
          <cell r="D19">
            <v>0</v>
          </cell>
          <cell r="E19">
            <v>48</v>
          </cell>
          <cell r="F19">
            <v>0</v>
          </cell>
        </row>
        <row r="20">
          <cell r="B20" t="str">
            <v>DJ-4</v>
          </cell>
          <cell r="C20">
            <v>35064</v>
          </cell>
          <cell r="D20">
            <v>2179.9</v>
          </cell>
          <cell r="E20">
            <v>48</v>
          </cell>
          <cell r="F20">
            <v>23</v>
          </cell>
        </row>
        <row r="21">
          <cell r="B21" t="str">
            <v>GAD-1</v>
          </cell>
          <cell r="C21">
            <v>35064</v>
          </cell>
          <cell r="D21">
            <v>0</v>
          </cell>
          <cell r="E21">
            <v>48</v>
          </cell>
          <cell r="F21">
            <v>0</v>
          </cell>
        </row>
        <row r="22">
          <cell r="B22" t="str">
            <v>GAD-2</v>
          </cell>
          <cell r="C22">
            <v>35064</v>
          </cell>
          <cell r="D22">
            <v>2.0830000000000002</v>
          </cell>
          <cell r="E22">
            <v>48</v>
          </cell>
          <cell r="F22">
            <v>0</v>
          </cell>
        </row>
        <row r="23">
          <cell r="B23" t="str">
            <v>GAD-3</v>
          </cell>
          <cell r="C23">
            <v>35064</v>
          </cell>
          <cell r="D23">
            <v>0.5</v>
          </cell>
          <cell r="E23">
            <v>48</v>
          </cell>
          <cell r="F23">
            <v>0</v>
          </cell>
        </row>
        <row r="24">
          <cell r="B24" t="str">
            <v>GAD-4</v>
          </cell>
          <cell r="C24">
            <v>35064</v>
          </cell>
          <cell r="D24">
            <v>27.4</v>
          </cell>
          <cell r="E24">
            <v>48</v>
          </cell>
          <cell r="F24">
            <v>0</v>
          </cell>
        </row>
        <row r="25">
          <cell r="B25" t="str">
            <v>GAD-5</v>
          </cell>
          <cell r="C25">
            <v>35064</v>
          </cell>
          <cell r="D25">
            <v>29.617999999999999</v>
          </cell>
          <cell r="E25">
            <v>48</v>
          </cell>
          <cell r="F25">
            <v>0</v>
          </cell>
        </row>
        <row r="26">
          <cell r="B26" t="str">
            <v>GAD-6</v>
          </cell>
          <cell r="C26">
            <v>35064</v>
          </cell>
          <cell r="D26">
            <v>95</v>
          </cell>
          <cell r="E26">
            <v>48</v>
          </cell>
          <cell r="F26">
            <v>1</v>
          </cell>
        </row>
        <row r="27">
          <cell r="B27" t="str">
            <v>HDN-1</v>
          </cell>
          <cell r="C27">
            <v>35064</v>
          </cell>
          <cell r="D27">
            <v>2240.8159999999998</v>
          </cell>
          <cell r="E27">
            <v>48</v>
          </cell>
          <cell r="F27">
            <v>23</v>
          </cell>
        </row>
        <row r="28">
          <cell r="B28" t="str">
            <v>HDN-2</v>
          </cell>
          <cell r="C28">
            <v>35064</v>
          </cell>
          <cell r="D28">
            <v>1104.0840000000001</v>
          </cell>
          <cell r="E28">
            <v>48</v>
          </cell>
          <cell r="F28">
            <v>12</v>
          </cell>
        </row>
        <row r="29">
          <cell r="B29" t="str">
            <v>HRM-1</v>
          </cell>
          <cell r="C29">
            <v>35064</v>
          </cell>
          <cell r="D29">
            <v>2028.049</v>
          </cell>
          <cell r="E29">
            <v>48</v>
          </cell>
          <cell r="F29">
            <v>21</v>
          </cell>
        </row>
        <row r="30">
          <cell r="B30" t="str">
            <v>HRM-2</v>
          </cell>
          <cell r="C30">
            <v>35064</v>
          </cell>
          <cell r="D30">
            <v>1279.9829999999999</v>
          </cell>
          <cell r="E30">
            <v>48</v>
          </cell>
          <cell r="F30">
            <v>13</v>
          </cell>
        </row>
        <row r="31">
          <cell r="B31" t="str">
            <v>HTG-1</v>
          </cell>
          <cell r="C31">
            <v>35064</v>
          </cell>
          <cell r="D31">
            <v>1195.7670000000001</v>
          </cell>
          <cell r="E31">
            <v>48</v>
          </cell>
          <cell r="F31">
            <v>12</v>
          </cell>
        </row>
        <row r="32">
          <cell r="B32" t="str">
            <v>HTG-2</v>
          </cell>
          <cell r="C32">
            <v>35064</v>
          </cell>
          <cell r="D32">
            <v>1537.383</v>
          </cell>
          <cell r="E32">
            <v>48</v>
          </cell>
          <cell r="F32">
            <v>16</v>
          </cell>
        </row>
        <row r="33">
          <cell r="B33" t="str">
            <v>HTR-1</v>
          </cell>
          <cell r="C33">
            <v>35064</v>
          </cell>
          <cell r="D33">
            <v>0</v>
          </cell>
          <cell r="E33">
            <v>48</v>
          </cell>
          <cell r="F33">
            <v>0</v>
          </cell>
        </row>
        <row r="34">
          <cell r="B34" t="str">
            <v>HTR-2</v>
          </cell>
          <cell r="C34">
            <v>35064</v>
          </cell>
          <cell r="D34">
            <v>886.43299999999999</v>
          </cell>
          <cell r="E34">
            <v>48</v>
          </cell>
          <cell r="F34">
            <v>9</v>
          </cell>
        </row>
        <row r="35">
          <cell r="B35" t="str">
            <v>HTR-3</v>
          </cell>
          <cell r="C35">
            <v>35064</v>
          </cell>
          <cell r="D35">
            <v>1343.1669999999999</v>
          </cell>
          <cell r="E35">
            <v>48</v>
          </cell>
          <cell r="F35">
            <v>14</v>
          </cell>
        </row>
        <row r="36">
          <cell r="B36" t="str">
            <v>JB-1</v>
          </cell>
          <cell r="C36">
            <v>35064</v>
          </cell>
          <cell r="D36">
            <v>1027.7840000000001</v>
          </cell>
          <cell r="E36">
            <v>48</v>
          </cell>
          <cell r="F36">
            <v>11</v>
          </cell>
        </row>
        <row r="37">
          <cell r="B37" t="str">
            <v>JB-2</v>
          </cell>
          <cell r="C37">
            <v>35064</v>
          </cell>
          <cell r="D37">
            <v>1813.2339999999999</v>
          </cell>
          <cell r="E37">
            <v>48</v>
          </cell>
          <cell r="F37">
            <v>19</v>
          </cell>
        </row>
        <row r="38">
          <cell r="B38" t="str">
            <v>JB-3</v>
          </cell>
          <cell r="C38">
            <v>35064</v>
          </cell>
          <cell r="D38">
            <v>1487.25</v>
          </cell>
          <cell r="E38">
            <v>48</v>
          </cell>
          <cell r="F38">
            <v>15</v>
          </cell>
        </row>
        <row r="39">
          <cell r="B39" t="str">
            <v>JB-4</v>
          </cell>
          <cell r="C39">
            <v>35064</v>
          </cell>
          <cell r="D39">
            <v>1930.7159999999999</v>
          </cell>
          <cell r="E39">
            <v>48</v>
          </cell>
          <cell r="F39">
            <v>20</v>
          </cell>
        </row>
        <row r="40">
          <cell r="B40" t="str">
            <v>LMT-1</v>
          </cell>
          <cell r="C40">
            <v>35064</v>
          </cell>
          <cell r="D40">
            <v>1629.3330000000001</v>
          </cell>
          <cell r="E40">
            <v>48</v>
          </cell>
          <cell r="F40">
            <v>17</v>
          </cell>
        </row>
        <row r="41">
          <cell r="B41" t="str">
            <v>LS-1</v>
          </cell>
          <cell r="C41">
            <v>15889</v>
          </cell>
          <cell r="D41">
            <v>573.93299999999999</v>
          </cell>
          <cell r="E41">
            <v>21.750855578370977</v>
          </cell>
          <cell r="F41">
            <v>13</v>
          </cell>
        </row>
        <row r="42">
          <cell r="B42" t="str">
            <v>LS-2</v>
          </cell>
          <cell r="C42">
            <v>15889</v>
          </cell>
          <cell r="D42">
            <v>574.86699999999996</v>
          </cell>
          <cell r="E42">
            <v>21.750855578370977</v>
          </cell>
          <cell r="F42">
            <v>13</v>
          </cell>
        </row>
        <row r="43">
          <cell r="B43" t="str">
            <v>LS-3</v>
          </cell>
          <cell r="C43">
            <v>15889</v>
          </cell>
          <cell r="D43">
            <v>594.01700000000005</v>
          </cell>
          <cell r="E43">
            <v>21.750855578370977</v>
          </cell>
          <cell r="F43">
            <v>13.66</v>
          </cell>
        </row>
        <row r="44">
          <cell r="B44" t="str">
            <v>NTN-1</v>
          </cell>
          <cell r="C44">
            <v>35064</v>
          </cell>
          <cell r="D44">
            <v>839.73400000000004</v>
          </cell>
          <cell r="E44">
            <v>48</v>
          </cell>
          <cell r="F44">
            <v>9</v>
          </cell>
        </row>
        <row r="45">
          <cell r="B45" t="str">
            <v>NTN-2</v>
          </cell>
          <cell r="C45">
            <v>35064</v>
          </cell>
          <cell r="D45">
            <v>1353.8330000000001</v>
          </cell>
          <cell r="E45">
            <v>48</v>
          </cell>
          <cell r="F45">
            <v>14</v>
          </cell>
        </row>
        <row r="46">
          <cell r="B46" t="str">
            <v>NTN-3</v>
          </cell>
          <cell r="C46">
            <v>35064</v>
          </cell>
          <cell r="D46">
            <v>1879.133</v>
          </cell>
          <cell r="E46">
            <v>48</v>
          </cell>
          <cell r="F46">
            <v>20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1 GRID Source - All States"/>
      <sheetName val="2 GRID Wind"/>
      <sheetName val="2 GRID Wind (2014-2021)"/>
      <sheetName val="2 GRID Wind (2022-2029)"/>
      <sheetName val="2 GRID Wind (2030-2037)"/>
      <sheetName val="3 GRID Glenrock Wind (ot OR)"/>
      <sheetName val="4 GRID IRP Resources"/>
      <sheetName val="5 GRID IRP WY SW"/>
      <sheetName val="Source IRP WY SW "/>
      <sheetName val="Source IRP WY SW 12x24"/>
      <sheetName val="Special Cases"/>
      <sheetName val="Gas Turbine EFORd"/>
      <sheetName val="Source - All States"/>
      <sheetName val="X EOR verification"/>
      <sheetName val="X Thermal Attributes"/>
      <sheetName val="X GRID EOR Annual (ot UT)"/>
      <sheetName val="X Source - Annual"/>
      <sheetName val="XA GRID Annual WD WE (Ut Only)"/>
      <sheetName val="X Source - Annual (WD WE)"/>
      <sheetName val="X Source - Ramp Los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E4" t="str">
            <v>BLN-1</v>
          </cell>
          <cell r="F4">
            <v>315.08299999999997</v>
          </cell>
        </row>
        <row r="5">
          <cell r="E5" t="str">
            <v>BLN-2</v>
          </cell>
          <cell r="F5">
            <v>146</v>
          </cell>
        </row>
        <row r="6">
          <cell r="E6" t="str">
            <v>CHO-4</v>
          </cell>
          <cell r="F6">
            <v>18104.733</v>
          </cell>
        </row>
        <row r="7">
          <cell r="E7" t="str">
            <v>CRB-1</v>
          </cell>
          <cell r="F7">
            <v>459.25</v>
          </cell>
        </row>
        <row r="8">
          <cell r="E8" t="str">
            <v>CRB-2</v>
          </cell>
          <cell r="F8">
            <v>1830.5</v>
          </cell>
        </row>
        <row r="9">
          <cell r="E9" t="str">
            <v>DJ-1</v>
          </cell>
          <cell r="F9">
            <v>1562</v>
          </cell>
        </row>
        <row r="10">
          <cell r="E10" t="str">
            <v>DJ-2</v>
          </cell>
          <cell r="F10">
            <v>1820.2660000000001</v>
          </cell>
        </row>
        <row r="11">
          <cell r="E11" t="str">
            <v>DJ-3</v>
          </cell>
          <cell r="F11">
            <v>8644</v>
          </cell>
        </row>
        <row r="12">
          <cell r="E12" t="str">
            <v>DJ-4</v>
          </cell>
          <cell r="F12">
            <v>22632</v>
          </cell>
        </row>
        <row r="13">
          <cell r="E13" t="str">
            <v>GAD-1</v>
          </cell>
          <cell r="F13">
            <v>96219</v>
          </cell>
        </row>
        <row r="14">
          <cell r="E14" t="str">
            <v>GAD-2</v>
          </cell>
          <cell r="F14">
            <v>191060.15</v>
          </cell>
        </row>
        <row r="15">
          <cell r="E15" t="str">
            <v>GAD-3</v>
          </cell>
          <cell r="F15">
            <v>317129.5</v>
          </cell>
        </row>
        <row r="16">
          <cell r="E16" t="str">
            <v>HTG-1</v>
          </cell>
          <cell r="F16">
            <v>27916.15</v>
          </cell>
        </row>
        <row r="17">
          <cell r="E17" t="str">
            <v>HTG-2</v>
          </cell>
          <cell r="F17">
            <v>25690.05</v>
          </cell>
        </row>
        <row r="18">
          <cell r="E18" t="str">
            <v>HTR-1</v>
          </cell>
          <cell r="F18">
            <v>7797.5</v>
          </cell>
        </row>
        <row r="19">
          <cell r="E19" t="str">
            <v>HTR-2</v>
          </cell>
          <cell r="F19">
            <v>9969.8330000000005</v>
          </cell>
        </row>
        <row r="20">
          <cell r="E20" t="str">
            <v>HTR-3</v>
          </cell>
          <cell r="F20">
            <v>7670</v>
          </cell>
        </row>
        <row r="21">
          <cell r="E21" t="str">
            <v>JB-1</v>
          </cell>
          <cell r="F21">
            <v>26496.532999999999</v>
          </cell>
        </row>
        <row r="22">
          <cell r="E22" t="str">
            <v>JB-2</v>
          </cell>
          <cell r="F22">
            <v>22340.783000000003</v>
          </cell>
        </row>
        <row r="23">
          <cell r="E23" t="str">
            <v>JB-3</v>
          </cell>
          <cell r="F23">
            <v>22452.367000000002</v>
          </cell>
        </row>
        <row r="24">
          <cell r="E24" t="str">
            <v>JB-4</v>
          </cell>
          <cell r="F24">
            <v>25991.617000000002</v>
          </cell>
        </row>
        <row r="25">
          <cell r="E25" t="str">
            <v>NTN-1</v>
          </cell>
          <cell r="F25">
            <v>730</v>
          </cell>
        </row>
        <row r="26">
          <cell r="E26" t="str">
            <v>NTN-2</v>
          </cell>
          <cell r="F26">
            <v>4928</v>
          </cell>
        </row>
        <row r="27">
          <cell r="E27" t="str">
            <v>NTN-3</v>
          </cell>
          <cell r="F27">
            <v>10423</v>
          </cell>
        </row>
        <row r="28">
          <cell r="E28" t="str">
            <v>WYO-1</v>
          </cell>
          <cell r="F28">
            <v>32758.933000000001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0-GRID IRP (Displaced)"/>
      <sheetName val="66 - OR - Solar"/>
      <sheetName val="67 - OR - Solar"/>
      <sheetName val="57 - WY - Wind"/>
      <sheetName val="69 - WY - Wind"/>
      <sheetName val="70 - UT - Wind"/>
      <sheetName val="72 - UT - Solar"/>
      <sheetName val="73 - UT - Wind"/>
      <sheetName val="74 - UT - Wind"/>
      <sheetName val="75 - UT - Wind"/>
      <sheetName val="76 - UT - Wind"/>
      <sheetName val="77 - UT - Wind"/>
      <sheetName val="78 - UT - Solar"/>
      <sheetName val="79 - UT - Solar"/>
      <sheetName val="80 - UT - Solar"/>
      <sheetName val="81 - UT - Solar"/>
      <sheetName val="82 - UT - Wind"/>
      <sheetName val="1-GRID Demand"/>
      <sheetName val="2-GRID (Cal ISO)"/>
      <sheetName val="3-GRID-Lewis Losses"/>
      <sheetName val="B-GRID (ActualLoadOnly)"/>
      <sheetName val="C-GRID (ID Only)"/>
      <sheetName val="D-GRID (BAL-002 Only)"/>
      <sheetName val="Source - Ramp Losses"/>
      <sheetName val="Source - Station Use"/>
      <sheetName val="xxDemand pre 2011"/>
      <sheetName val="GRID (Expired Contracts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6">
          <cell r="O46">
            <v>3025.0413250027254</v>
          </cell>
          <cell r="P46">
            <v>744.49554563902848</v>
          </cell>
        </row>
        <row r="47">
          <cell r="O47">
            <v>3904.3023870961438</v>
          </cell>
          <cell r="P47">
            <v>844.88293115036322</v>
          </cell>
        </row>
        <row r="48">
          <cell r="O48">
            <v>3655.1897547943126</v>
          </cell>
          <cell r="P48">
            <v>730.2564597816322</v>
          </cell>
        </row>
        <row r="49">
          <cell r="O49">
            <v>4277.4096388797607</v>
          </cell>
          <cell r="P49">
            <v>784.80606826231292</v>
          </cell>
        </row>
        <row r="50">
          <cell r="O50">
            <v>4279.8120594610527</v>
          </cell>
          <cell r="P50">
            <v>1176.0972457535763</v>
          </cell>
        </row>
        <row r="51">
          <cell r="O51">
            <v>5114.9181008181349</v>
          </cell>
          <cell r="P51">
            <v>0</v>
          </cell>
        </row>
        <row r="52">
          <cell r="O52">
            <v>4512.543831076423</v>
          </cell>
          <cell r="P52">
            <v>774.36468203911932</v>
          </cell>
        </row>
        <row r="53">
          <cell r="O53">
            <v>5039.2226854993696</v>
          </cell>
          <cell r="P53">
            <v>339.26122832933311</v>
          </cell>
        </row>
        <row r="54">
          <cell r="O54">
            <v>5061.7082349139218</v>
          </cell>
          <cell r="P54">
            <v>377.29917088717667</v>
          </cell>
        </row>
        <row r="55">
          <cell r="O55">
            <v>3882.5762077571931</v>
          </cell>
          <cell r="P55">
            <v>898.22770798323859</v>
          </cell>
        </row>
        <row r="56">
          <cell r="O56">
            <v>4565.0188347113644</v>
          </cell>
          <cell r="P56">
            <v>857.09047648054752</v>
          </cell>
        </row>
        <row r="57">
          <cell r="O57">
            <v>6720.6512756509828</v>
          </cell>
          <cell r="P57">
            <v>832.73633203599547</v>
          </cell>
        </row>
      </sheetData>
      <sheetData sheetId="25">
        <row r="66">
          <cell r="H66">
            <v>5219</v>
          </cell>
        </row>
        <row r="67">
          <cell r="H67">
            <v>5703</v>
          </cell>
        </row>
        <row r="68">
          <cell r="H68">
            <v>7580</v>
          </cell>
        </row>
        <row r="69">
          <cell r="H69">
            <v>8174</v>
          </cell>
        </row>
        <row r="70">
          <cell r="H70">
            <v>7582</v>
          </cell>
        </row>
        <row r="71">
          <cell r="H71">
            <v>8396</v>
          </cell>
        </row>
        <row r="72">
          <cell r="H72">
            <v>6758</v>
          </cell>
        </row>
        <row r="73">
          <cell r="H73">
            <v>7054</v>
          </cell>
        </row>
        <row r="74">
          <cell r="H74">
            <v>7504</v>
          </cell>
        </row>
        <row r="75">
          <cell r="H75">
            <v>6912</v>
          </cell>
        </row>
        <row r="76">
          <cell r="H76">
            <v>8399</v>
          </cell>
        </row>
        <row r="77">
          <cell r="H77">
            <v>6833</v>
          </cell>
        </row>
      </sheetData>
      <sheetData sheetId="26"/>
      <sheetData sheetId="27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"/>
      <sheetName val="Existing"/>
      <sheetName val="ExistRepwr"/>
      <sheetName val="Repower"/>
      <sheetName val="Repower Info"/>
      <sheetName val=" WD O&amp;M"/>
      <sheetName val="WD Capital Invest &amp; Run Rate"/>
      <sheetName val="Generation"/>
      <sheetName val="PTC"/>
      <sheetName val="Allocation Note"/>
      <sheetName val="Repower Case LJ"/>
    </sheetNames>
    <sheetDataSet>
      <sheetData sheetId="0">
        <row r="4">
          <cell r="C4" t="str">
            <v>Leaning Juniper 67 WTGs - Repower Case</v>
          </cell>
        </row>
      </sheetData>
      <sheetData sheetId="1">
        <row r="24">
          <cell r="G24">
            <v>0</v>
          </cell>
        </row>
      </sheetData>
      <sheetData sheetId="2">
        <row r="24">
          <cell r="G24">
            <v>0</v>
          </cell>
        </row>
      </sheetData>
      <sheetData sheetId="3">
        <row r="24">
          <cell r="G24">
            <v>0</v>
          </cell>
        </row>
      </sheetData>
      <sheetData sheetId="4">
        <row r="5">
          <cell r="A5" t="str">
            <v>Glenrock I</v>
          </cell>
          <cell r="B5">
            <v>99</v>
          </cell>
          <cell r="C5">
            <v>303722.84860208892</v>
          </cell>
          <cell r="D5">
            <v>0.35021775817776962</v>
          </cell>
          <cell r="E5">
            <v>39813</v>
          </cell>
          <cell r="F5">
            <v>43464</v>
          </cell>
          <cell r="G5">
            <v>50770</v>
          </cell>
          <cell r="H5">
            <v>66</v>
          </cell>
          <cell r="I5" t="str">
            <v>GE 1.5-77</v>
          </cell>
          <cell r="J5" t="str">
            <v>GE 1.85-91</v>
          </cell>
          <cell r="K5" t="str">
            <v>1.5 / 1.6 / 1.75</v>
          </cell>
          <cell r="L5">
            <v>111.97</v>
          </cell>
          <cell r="M5">
            <v>99</v>
          </cell>
          <cell r="N5">
            <v>369722.69706834259</v>
          </cell>
          <cell r="O5">
            <v>0.42632108420776554</v>
          </cell>
          <cell r="P5">
            <v>106512153</v>
          </cell>
          <cell r="Q5">
            <v>43739</v>
          </cell>
          <cell r="R5">
            <v>47391</v>
          </cell>
          <cell r="S5">
            <v>54697</v>
          </cell>
          <cell r="T5">
            <v>65999.848466253665</v>
          </cell>
          <cell r="U5">
            <v>0.21730287586206876</v>
          </cell>
          <cell r="V5">
            <v>0.2268</v>
          </cell>
          <cell r="W5">
            <v>0.9922586206896552</v>
          </cell>
          <cell r="X5" t="str">
            <v>Brute Force</v>
          </cell>
          <cell r="Z5" t="str">
            <v>WY</v>
          </cell>
          <cell r="AA5">
            <v>77</v>
          </cell>
          <cell r="AB5">
            <v>91</v>
          </cell>
          <cell r="AC5">
            <v>0.39669421487603307</v>
          </cell>
          <cell r="AD5">
            <v>0.54778433290229833</v>
          </cell>
        </row>
        <row r="6">
          <cell r="A6" t="str">
            <v>Glenrock III</v>
          </cell>
          <cell r="B6">
            <v>39</v>
          </cell>
          <cell r="C6">
            <v>113437.68983445913</v>
          </cell>
          <cell r="D6">
            <v>0.33203866594795439</v>
          </cell>
          <cell r="E6">
            <v>39830</v>
          </cell>
          <cell r="F6">
            <v>43481</v>
          </cell>
          <cell r="G6">
            <v>50770</v>
          </cell>
          <cell r="H6">
            <v>26</v>
          </cell>
          <cell r="I6" t="str">
            <v>GE 1.5-77</v>
          </cell>
          <cell r="J6" t="str">
            <v>GE 1.85-91</v>
          </cell>
          <cell r="K6" t="str">
            <v>1.5 / 1.75</v>
          </cell>
          <cell r="L6">
            <v>44.269999999999996</v>
          </cell>
          <cell r="M6">
            <v>39</v>
          </cell>
          <cell r="N6">
            <v>136864.29703816041</v>
          </cell>
          <cell r="O6">
            <v>0.40060969745392933</v>
          </cell>
          <cell r="P6">
            <v>36486686</v>
          </cell>
          <cell r="Q6">
            <v>43739</v>
          </cell>
          <cell r="R6">
            <v>47391</v>
          </cell>
          <cell r="S6">
            <v>54697</v>
          </cell>
          <cell r="T6">
            <v>23426.607203701278</v>
          </cell>
          <cell r="U6">
            <v>0.2065151999999999</v>
          </cell>
          <cell r="V6">
            <v>0.216</v>
          </cell>
          <cell r="W6">
            <v>0.99219999999999997</v>
          </cell>
          <cell r="X6" t="str">
            <v>Brute Force</v>
          </cell>
          <cell r="Z6" t="str">
            <v>WY</v>
          </cell>
          <cell r="AA6">
            <v>77</v>
          </cell>
          <cell r="AB6">
            <v>91</v>
          </cell>
          <cell r="AC6">
            <v>0.39669421487603307</v>
          </cell>
          <cell r="AD6">
            <v>0.52059039999999968</v>
          </cell>
        </row>
        <row r="7">
          <cell r="A7" t="str">
            <v>Seven Mile Hill I</v>
          </cell>
          <cell r="B7">
            <v>99</v>
          </cell>
          <cell r="C7">
            <v>339195.13770985621</v>
          </cell>
          <cell r="D7">
            <v>0.39112026395214272</v>
          </cell>
          <cell r="E7">
            <v>39813</v>
          </cell>
          <cell r="F7">
            <v>43464</v>
          </cell>
          <cell r="G7">
            <v>50770</v>
          </cell>
          <cell r="H7">
            <v>66</v>
          </cell>
          <cell r="I7" t="str">
            <v>GE 1.5-77</v>
          </cell>
          <cell r="J7" t="str">
            <v>GE 1.85-91</v>
          </cell>
          <cell r="K7" t="str">
            <v>1.6 / 1.75</v>
          </cell>
          <cell r="L7">
            <v>110.88</v>
          </cell>
          <cell r="M7">
            <v>99</v>
          </cell>
          <cell r="N7">
            <v>417257.70569688332</v>
          </cell>
          <cell r="O7">
            <v>0.4811329109553103</v>
          </cell>
          <cell r="P7">
            <v>121627804</v>
          </cell>
          <cell r="Q7">
            <v>43647</v>
          </cell>
          <cell r="R7">
            <v>47299</v>
          </cell>
          <cell r="S7">
            <v>54605</v>
          </cell>
          <cell r="T7">
            <v>78062.567987027112</v>
          </cell>
          <cell r="U7">
            <v>0.23014058666666681</v>
          </cell>
          <cell r="V7">
            <v>0.2374</v>
          </cell>
          <cell r="W7">
            <v>0.99413333333333331</v>
          </cell>
          <cell r="X7" t="str">
            <v>Brute Force</v>
          </cell>
          <cell r="Z7" t="str">
            <v>WY</v>
          </cell>
          <cell r="AA7">
            <v>77</v>
          </cell>
          <cell r="AB7">
            <v>91</v>
          </cell>
          <cell r="AC7">
            <v>0.39669421487603307</v>
          </cell>
          <cell r="AD7">
            <v>0.58014606222222254</v>
          </cell>
        </row>
        <row r="8">
          <cell r="A8" t="str">
            <v>Seven Mile Hill II</v>
          </cell>
          <cell r="B8">
            <v>19.5</v>
          </cell>
          <cell r="C8">
            <v>71223.898936098107</v>
          </cell>
          <cell r="D8">
            <v>0.4169529266836326</v>
          </cell>
          <cell r="E8">
            <v>39813</v>
          </cell>
          <cell r="F8">
            <v>43464</v>
          </cell>
          <cell r="G8">
            <v>50770</v>
          </cell>
          <cell r="H8">
            <v>13</v>
          </cell>
          <cell r="I8" t="str">
            <v>GE 1.5-77</v>
          </cell>
          <cell r="J8" t="str">
            <v>GE 1.85-91</v>
          </cell>
          <cell r="K8">
            <v>1.75</v>
          </cell>
          <cell r="L8">
            <v>22.75</v>
          </cell>
          <cell r="M8">
            <v>19.5</v>
          </cell>
          <cell r="N8">
            <v>87480.272394705709</v>
          </cell>
          <cell r="O8">
            <v>0.51211961359738734</v>
          </cell>
          <cell r="P8">
            <v>24110117</v>
          </cell>
          <cell r="Q8">
            <v>43647</v>
          </cell>
          <cell r="R8">
            <v>47299</v>
          </cell>
          <cell r="S8">
            <v>54605</v>
          </cell>
          <cell r="T8">
            <v>16256.373458607603</v>
          </cell>
          <cell r="U8">
            <v>0.22824324000000029</v>
          </cell>
          <cell r="V8">
            <v>0.2374</v>
          </cell>
          <cell r="W8">
            <v>0.99260000000000004</v>
          </cell>
          <cell r="X8" t="str">
            <v>Brute Force</v>
          </cell>
          <cell r="Z8" t="str">
            <v>WY</v>
          </cell>
          <cell r="AA8">
            <v>77</v>
          </cell>
          <cell r="AB8">
            <v>91</v>
          </cell>
          <cell r="AC8">
            <v>0.39669421487603307</v>
          </cell>
          <cell r="AD8">
            <v>0.57536316750000072</v>
          </cell>
        </row>
        <row r="9">
          <cell r="A9" t="str">
            <v>High Plains</v>
          </cell>
          <cell r="B9">
            <v>99</v>
          </cell>
          <cell r="C9">
            <v>306144.94044412131</v>
          </cell>
          <cell r="D9">
            <v>0.35301063194054855</v>
          </cell>
          <cell r="E9">
            <v>40069</v>
          </cell>
          <cell r="F9">
            <v>43720</v>
          </cell>
          <cell r="G9">
            <v>50770</v>
          </cell>
          <cell r="H9">
            <v>66</v>
          </cell>
          <cell r="I9" t="str">
            <v>GE 1.5-77</v>
          </cell>
          <cell r="J9" t="str">
            <v>GE 1.85-91</v>
          </cell>
          <cell r="K9">
            <v>1.75</v>
          </cell>
          <cell r="L9">
            <v>115.5</v>
          </cell>
          <cell r="M9">
            <v>99</v>
          </cell>
          <cell r="N9">
            <v>382400.4406447644</v>
          </cell>
          <cell r="O9">
            <v>0.44093957917619619</v>
          </cell>
          <cell r="P9">
            <v>119510354</v>
          </cell>
          <cell r="Q9">
            <v>43770</v>
          </cell>
          <cell r="R9">
            <v>47422</v>
          </cell>
          <cell r="S9">
            <v>54728</v>
          </cell>
          <cell r="T9">
            <v>76255.500200643088</v>
          </cell>
          <cell r="U9">
            <v>0.24908300000000017</v>
          </cell>
          <cell r="V9">
            <v>0.26169999999999999</v>
          </cell>
          <cell r="W9">
            <v>0.99</v>
          </cell>
          <cell r="X9" t="str">
            <v>Brute Force</v>
          </cell>
          <cell r="Z9" t="str">
            <v>WY</v>
          </cell>
          <cell r="AA9">
            <v>77</v>
          </cell>
          <cell r="AB9">
            <v>91</v>
          </cell>
          <cell r="AC9">
            <v>0.39669421487603307</v>
          </cell>
          <cell r="AD9">
            <v>0.62789672916666706</v>
          </cell>
        </row>
        <row r="10">
          <cell r="A10" t="str">
            <v>McFadden Ridge</v>
          </cell>
          <cell r="B10">
            <v>28.5</v>
          </cell>
          <cell r="C10">
            <v>93101.281621314381</v>
          </cell>
          <cell r="D10">
            <v>0.37291228719584385</v>
          </cell>
          <cell r="E10">
            <v>40085</v>
          </cell>
          <cell r="F10">
            <v>43736</v>
          </cell>
          <cell r="G10">
            <v>50770</v>
          </cell>
          <cell r="H10">
            <v>19</v>
          </cell>
          <cell r="I10" t="str">
            <v>GE 1.5-77</v>
          </cell>
          <cell r="J10" t="str">
            <v>GE 1.85-91</v>
          </cell>
          <cell r="K10">
            <v>1.75</v>
          </cell>
          <cell r="L10">
            <v>33.25</v>
          </cell>
          <cell r="M10">
            <v>28.5</v>
          </cell>
          <cell r="N10">
            <v>116643.62581246108</v>
          </cell>
          <cell r="O10">
            <v>0.46720990872571128</v>
          </cell>
          <cell r="P10">
            <v>34455284</v>
          </cell>
          <cell r="Q10">
            <v>43770</v>
          </cell>
          <cell r="R10">
            <v>47422</v>
          </cell>
          <cell r="S10">
            <v>54728</v>
          </cell>
          <cell r="T10">
            <v>23542.344191146694</v>
          </cell>
          <cell r="U10">
            <v>0.25286810000000015</v>
          </cell>
          <cell r="V10">
            <v>0.26169999999999999</v>
          </cell>
          <cell r="W10">
            <v>0.99299999999999999</v>
          </cell>
          <cell r="X10" t="str">
            <v>Brute Force</v>
          </cell>
          <cell r="Z10" t="str">
            <v>WY</v>
          </cell>
          <cell r="AA10">
            <v>77</v>
          </cell>
          <cell r="AB10">
            <v>91</v>
          </cell>
          <cell r="AC10">
            <v>0.39669421487603307</v>
          </cell>
          <cell r="AD10">
            <v>0.63743833541666706</v>
          </cell>
        </row>
        <row r="11">
          <cell r="A11" t="str">
            <v>Dunlap I</v>
          </cell>
          <cell r="B11">
            <v>111</v>
          </cell>
          <cell r="C11">
            <v>389044.57030760375</v>
          </cell>
          <cell r="D11">
            <v>0.40010342908758456</v>
          </cell>
          <cell r="E11">
            <v>40452</v>
          </cell>
          <cell r="F11">
            <v>44104</v>
          </cell>
          <cell r="G11">
            <v>51410</v>
          </cell>
          <cell r="H11">
            <v>74</v>
          </cell>
          <cell r="I11" t="str">
            <v>GE 1.5-77</v>
          </cell>
          <cell r="J11" t="str">
            <v>GE 1.85-91</v>
          </cell>
          <cell r="K11">
            <v>1.75</v>
          </cell>
          <cell r="L11">
            <v>129.5</v>
          </cell>
          <cell r="M11">
            <v>111</v>
          </cell>
          <cell r="N11">
            <v>476748.52566968784</v>
          </cell>
          <cell r="O11">
            <v>0.49030042954223524</v>
          </cell>
          <cell r="P11">
            <v>133894855</v>
          </cell>
          <cell r="Q11">
            <v>44166</v>
          </cell>
          <cell r="R11">
            <v>47817</v>
          </cell>
          <cell r="S11">
            <v>55123</v>
          </cell>
          <cell r="T11">
            <v>87703.955362084089</v>
          </cell>
          <cell r="U11">
            <v>0.22543420999999997</v>
          </cell>
          <cell r="V11">
            <v>0.23369999999999999</v>
          </cell>
          <cell r="W11">
            <v>0.99329999999999996</v>
          </cell>
          <cell r="X11" t="str">
            <v>Brute Force</v>
          </cell>
          <cell r="Z11" t="str">
            <v>WY</v>
          </cell>
          <cell r="AA11">
            <v>77</v>
          </cell>
          <cell r="AB11">
            <v>91</v>
          </cell>
          <cell r="AC11">
            <v>0.39669421487603307</v>
          </cell>
          <cell r="AD11">
            <v>0.56828207104166661</v>
          </cell>
        </row>
        <row r="12">
          <cell r="A12" t="str">
            <v>Rolling Hills</v>
          </cell>
          <cell r="B12">
            <v>99</v>
          </cell>
          <cell r="C12">
            <v>271635.35191749263</v>
          </cell>
          <cell r="D12">
            <v>0.31321820017237745</v>
          </cell>
          <cell r="E12">
            <v>39830</v>
          </cell>
          <cell r="F12">
            <v>43481</v>
          </cell>
          <cell r="G12">
            <v>50770</v>
          </cell>
          <cell r="H12">
            <v>66</v>
          </cell>
          <cell r="I12" t="str">
            <v>GE 1.5-77</v>
          </cell>
          <cell r="J12" t="str">
            <v>GE 1.85-91</v>
          </cell>
          <cell r="K12" t="str">
            <v>1.5 / 1.6 / 1.75</v>
          </cell>
          <cell r="L12">
            <v>107.50500000000001</v>
          </cell>
          <cell r="M12">
            <v>99</v>
          </cell>
          <cell r="N12">
            <v>319021.92209076189</v>
          </cell>
          <cell r="O12">
            <v>0.36785886500941134</v>
          </cell>
          <cell r="P12">
            <v>87392779</v>
          </cell>
          <cell r="Q12">
            <v>43739</v>
          </cell>
          <cell r="R12">
            <v>47391</v>
          </cell>
          <cell r="S12">
            <v>54697</v>
          </cell>
          <cell r="T12">
            <v>47386.570173269254</v>
          </cell>
          <cell r="U12">
            <v>0.17444920125000007</v>
          </cell>
          <cell r="V12">
            <v>0.1822</v>
          </cell>
          <cell r="W12">
            <v>0.99344374999999996</v>
          </cell>
          <cell r="X12" t="str">
            <v>Brute Force</v>
          </cell>
          <cell r="Z12" t="str">
            <v>WY</v>
          </cell>
          <cell r="AA12">
            <v>77</v>
          </cell>
          <cell r="AB12">
            <v>91</v>
          </cell>
          <cell r="AC12">
            <v>0.39669421487603307</v>
          </cell>
          <cell r="AD12">
            <v>0.43975736148437516</v>
          </cell>
        </row>
        <row r="13">
          <cell r="A13" t="str">
            <v>Leaning Juniper</v>
          </cell>
          <cell r="B13">
            <v>100.5</v>
          </cell>
          <cell r="C13">
            <v>233591.57033041769</v>
          </cell>
          <cell r="D13">
            <v>0.26533039179719858</v>
          </cell>
          <cell r="E13">
            <v>38974</v>
          </cell>
          <cell r="F13">
            <v>42626</v>
          </cell>
          <cell r="G13">
            <v>49932</v>
          </cell>
          <cell r="H13">
            <v>67</v>
          </cell>
          <cell r="I13" t="str">
            <v>GE 1.5-77</v>
          </cell>
          <cell r="J13" t="str">
            <v>Vestas V90-1.65</v>
          </cell>
          <cell r="K13">
            <v>1.65</v>
          </cell>
          <cell r="L13">
            <v>110.55</v>
          </cell>
          <cell r="M13">
            <v>100.5</v>
          </cell>
          <cell r="N13">
            <v>296590.31284915417</v>
          </cell>
          <cell r="O13">
            <v>0.33688897163628678</v>
          </cell>
          <cell r="P13">
            <v>122098572.09633332</v>
          </cell>
          <cell r="Q13">
            <v>43739</v>
          </cell>
          <cell r="R13">
            <v>47391</v>
          </cell>
          <cell r="S13">
            <v>54697</v>
          </cell>
          <cell r="T13">
            <v>62998.742518736486</v>
          </cell>
          <cell r="U13">
            <v>0.26969613000000003</v>
          </cell>
          <cell r="V13">
            <v>0.27389999999999998</v>
          </cell>
          <cell r="W13">
            <v>0.99670000000000003</v>
          </cell>
          <cell r="X13" t="str">
            <v>Brute Force</v>
          </cell>
          <cell r="Z13" t="str">
            <v>OR</v>
          </cell>
          <cell r="AA13">
            <v>77</v>
          </cell>
          <cell r="AB13">
            <v>90</v>
          </cell>
          <cell r="AC13">
            <v>0.36616630123123639</v>
          </cell>
          <cell r="AD13">
            <v>0.73654000680331633</v>
          </cell>
        </row>
        <row r="14">
          <cell r="A14" t="str">
            <v>Sub total</v>
          </cell>
          <cell r="B14">
            <v>694.5</v>
          </cell>
          <cell r="C14">
            <v>2121097.289703452</v>
          </cell>
          <cell r="D14">
            <v>0.34864563542370619</v>
          </cell>
          <cell r="E14">
            <v>0</v>
          </cell>
          <cell r="H14">
            <v>463</v>
          </cell>
          <cell r="I14">
            <v>0</v>
          </cell>
          <cell r="J14">
            <v>0</v>
          </cell>
          <cell r="K14">
            <v>0</v>
          </cell>
          <cell r="L14">
            <v>786.17499999999995</v>
          </cell>
          <cell r="M14">
            <v>694.5</v>
          </cell>
          <cell r="N14">
            <v>2602729.7992649218</v>
          </cell>
          <cell r="O14">
            <v>0.42781176945815652</v>
          </cell>
          <cell r="P14">
            <v>786088604.09633327</v>
          </cell>
          <cell r="T14">
            <v>481632.50956146931</v>
          </cell>
          <cell r="U14">
            <v>0.22706761820850097</v>
          </cell>
          <cell r="V14">
            <v>0</v>
          </cell>
          <cell r="W14">
            <v>0</v>
          </cell>
          <cell r="Z14">
            <v>0</v>
          </cell>
          <cell r="AA14">
            <v>0</v>
          </cell>
        </row>
        <row r="15">
          <cell r="B15">
            <v>0</v>
          </cell>
          <cell r="C15">
            <v>688795.89035404078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Z15">
            <v>0</v>
          </cell>
          <cell r="AA15">
            <v>0</v>
          </cell>
        </row>
        <row r="16">
          <cell r="A16" t="str">
            <v>Marengo I</v>
          </cell>
          <cell r="B16">
            <v>140.4</v>
          </cell>
          <cell r="C16">
            <v>360279.25733646052</v>
          </cell>
          <cell r="D16">
            <v>0.29293282836421419</v>
          </cell>
          <cell r="E16">
            <v>39297</v>
          </cell>
          <cell r="F16">
            <v>42949</v>
          </cell>
          <cell r="G16">
            <v>50253</v>
          </cell>
          <cell r="H16">
            <v>78</v>
          </cell>
          <cell r="I16" t="str">
            <v>Vestas V80-1.8</v>
          </cell>
          <cell r="J16" t="str">
            <v>Vestas V100-2.0</v>
          </cell>
          <cell r="K16">
            <v>2</v>
          </cell>
          <cell r="L16">
            <v>156</v>
          </cell>
          <cell r="M16">
            <v>156</v>
          </cell>
          <cell r="N16">
            <v>488206.62600493612</v>
          </cell>
          <cell r="O16">
            <v>0.35725224359335567</v>
          </cell>
          <cell r="P16">
            <v>140398920</v>
          </cell>
          <cell r="Q16">
            <v>43770</v>
          </cell>
          <cell r="R16">
            <v>47422</v>
          </cell>
          <cell r="S16">
            <v>54728</v>
          </cell>
          <cell r="T16">
            <v>127927.3686684756</v>
          </cell>
          <cell r="U16">
            <v>0.35507836230772982</v>
          </cell>
          <cell r="V16">
            <v>0.37028856538348665</v>
          </cell>
          <cell r="W16">
            <v>0.9889</v>
          </cell>
          <cell r="X16" t="str">
            <v>Brute Force w/ WSM</v>
          </cell>
          <cell r="Z16" t="str">
            <v>WA</v>
          </cell>
          <cell r="AA16">
            <v>80</v>
          </cell>
          <cell r="AB16">
            <v>100</v>
          </cell>
          <cell r="AC16">
            <v>0.5625</v>
          </cell>
          <cell r="AD16">
            <v>0.63125042188040859</v>
          </cell>
        </row>
        <row r="17">
          <cell r="A17" t="str">
            <v>Marengo II</v>
          </cell>
          <cell r="B17">
            <v>70.2</v>
          </cell>
          <cell r="C17">
            <v>166741.71668545029</v>
          </cell>
          <cell r="D17">
            <v>0.27114590518520187</v>
          </cell>
          <cell r="E17">
            <v>39625</v>
          </cell>
          <cell r="F17">
            <v>43276</v>
          </cell>
          <cell r="G17">
            <v>50557</v>
          </cell>
          <cell r="H17">
            <v>39</v>
          </cell>
          <cell r="I17" t="str">
            <v>Vestas V80-1.8</v>
          </cell>
          <cell r="J17" t="str">
            <v>Vestas V100-2.0</v>
          </cell>
          <cell r="K17">
            <v>2</v>
          </cell>
          <cell r="L17">
            <v>78</v>
          </cell>
          <cell r="M17">
            <v>78</v>
          </cell>
          <cell r="N17">
            <v>232424.31020484198</v>
          </cell>
          <cell r="O17">
            <v>0.34015968593379287</v>
          </cell>
          <cell r="P17">
            <v>70357281</v>
          </cell>
          <cell r="Q17">
            <v>43770</v>
          </cell>
          <cell r="R17">
            <v>47422</v>
          </cell>
          <cell r="S17">
            <v>54728</v>
          </cell>
          <cell r="T17">
            <v>65682.593519391696</v>
          </cell>
          <cell r="U17">
            <v>0.39391817971562904</v>
          </cell>
          <cell r="V17">
            <v>0.40956434393328833</v>
          </cell>
          <cell r="W17">
            <v>0.9889</v>
          </cell>
          <cell r="X17" t="str">
            <v>Brute Force w/ WSM</v>
          </cell>
          <cell r="Z17" t="str">
            <v>WA</v>
          </cell>
          <cell r="AA17">
            <v>80</v>
          </cell>
          <cell r="AB17">
            <v>100</v>
          </cell>
          <cell r="AC17">
            <v>0.5625</v>
          </cell>
          <cell r="AD17">
            <v>0.7002989861611183</v>
          </cell>
        </row>
        <row r="18">
          <cell r="A18" t="str">
            <v>Sub total</v>
          </cell>
          <cell r="B18">
            <v>210.60000000000002</v>
          </cell>
          <cell r="C18">
            <v>527020.97402191081</v>
          </cell>
          <cell r="D18">
            <v>0.28567052063787673</v>
          </cell>
          <cell r="E18">
            <v>0</v>
          </cell>
          <cell r="H18">
            <v>117</v>
          </cell>
          <cell r="I18">
            <v>0</v>
          </cell>
          <cell r="J18">
            <v>0</v>
          </cell>
          <cell r="K18">
            <v>0</v>
          </cell>
          <cell r="L18">
            <v>234</v>
          </cell>
          <cell r="M18">
            <v>234</v>
          </cell>
          <cell r="N18">
            <v>720630.93620977807</v>
          </cell>
          <cell r="O18">
            <v>0.35155472437350138</v>
          </cell>
          <cell r="P18">
            <v>210756201</v>
          </cell>
          <cell r="T18">
            <v>193609.96218786729</v>
          </cell>
          <cell r="U18">
            <v>0.36736671163265311</v>
          </cell>
          <cell r="V18">
            <v>0</v>
          </cell>
          <cell r="W18">
            <v>0</v>
          </cell>
          <cell r="Z18">
            <v>0</v>
          </cell>
          <cell r="AA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Z19">
            <v>0</v>
          </cell>
          <cell r="AA19">
            <v>0</v>
          </cell>
        </row>
        <row r="20">
          <cell r="A20" t="str">
            <v>Goodnoe Hills</v>
          </cell>
          <cell r="B20">
            <v>94</v>
          </cell>
          <cell r="C20">
            <v>220897.6048449032</v>
          </cell>
          <cell r="D20">
            <v>0.26826193146422711</v>
          </cell>
          <cell r="E20">
            <v>39599</v>
          </cell>
          <cell r="F20">
            <v>43251</v>
          </cell>
          <cell r="G20">
            <v>50770</v>
          </cell>
          <cell r="H20">
            <v>47</v>
          </cell>
          <cell r="I20" t="str">
            <v>Senvion MM92</v>
          </cell>
          <cell r="J20" t="str">
            <v>Vestas V110-2.2</v>
          </cell>
          <cell r="K20">
            <v>2.2000000000000002</v>
          </cell>
          <cell r="L20">
            <v>103.4</v>
          </cell>
          <cell r="M20">
            <v>94</v>
          </cell>
          <cell r="N20">
            <v>283696.30438630254</v>
          </cell>
          <cell r="O20">
            <v>0.34452577526753925</v>
          </cell>
          <cell r="P20">
            <v>104050350</v>
          </cell>
          <cell r="Q20">
            <v>43739</v>
          </cell>
          <cell r="R20">
            <v>47391</v>
          </cell>
          <cell r="S20">
            <v>54697</v>
          </cell>
          <cell r="T20">
            <v>62798.699541399343</v>
          </cell>
          <cell r="U20">
            <v>0.28428872999999988</v>
          </cell>
          <cell r="V20">
            <v>0.31090000000000001</v>
          </cell>
          <cell r="W20">
            <v>0.97970000000000002</v>
          </cell>
          <cell r="X20" t="str">
            <v>Brute Force</v>
          </cell>
          <cell r="Z20" t="str">
            <v>WA</v>
          </cell>
          <cell r="AA20">
            <v>92.5</v>
          </cell>
          <cell r="AB20">
            <v>110</v>
          </cell>
          <cell r="AC20">
            <v>0.41417092768444119</v>
          </cell>
          <cell r="AD20">
            <v>0.68640435867724836</v>
          </cell>
        </row>
        <row r="21">
          <cell r="A21" t="str">
            <v>Sub total</v>
          </cell>
          <cell r="B21">
            <v>94</v>
          </cell>
          <cell r="C21">
            <v>220897.6048449032</v>
          </cell>
          <cell r="D21">
            <v>0.26826193146422717</v>
          </cell>
          <cell r="E21">
            <v>0</v>
          </cell>
          <cell r="H21">
            <v>47</v>
          </cell>
          <cell r="I21">
            <v>0</v>
          </cell>
          <cell r="J21">
            <v>0</v>
          </cell>
          <cell r="K21">
            <v>0</v>
          </cell>
          <cell r="L21">
            <v>103.4</v>
          </cell>
          <cell r="M21">
            <v>94</v>
          </cell>
          <cell r="N21">
            <v>283696.30438630254</v>
          </cell>
          <cell r="O21">
            <v>0.34452577526753925</v>
          </cell>
          <cell r="P21">
            <v>104050350</v>
          </cell>
          <cell r="T21">
            <v>62798.699541399343</v>
          </cell>
          <cell r="U21">
            <v>0.28428872999999988</v>
          </cell>
          <cell r="V21">
            <v>0</v>
          </cell>
          <cell r="W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I22">
            <v>0</v>
          </cell>
          <cell r="J22">
            <v>0</v>
          </cell>
          <cell r="K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Sub total</v>
          </cell>
          <cell r="B23">
            <v>999.1</v>
          </cell>
          <cell r="C23">
            <v>2869015.8685702658</v>
          </cell>
          <cell r="D23">
            <v>0.32780825443472938</v>
          </cell>
          <cell r="E23">
            <v>0</v>
          </cell>
          <cell r="H23">
            <v>627</v>
          </cell>
          <cell r="I23">
            <v>0</v>
          </cell>
          <cell r="J23">
            <v>0</v>
          </cell>
          <cell r="K23">
            <v>0</v>
          </cell>
          <cell r="L23">
            <v>1123.575</v>
          </cell>
          <cell r="M23">
            <v>1022.5</v>
          </cell>
          <cell r="N23">
            <v>3607057.0398610025</v>
          </cell>
          <cell r="O23">
            <v>0.40270366969901</v>
          </cell>
          <cell r="P23">
            <v>1100895155.0963333</v>
          </cell>
          <cell r="T23">
            <v>738041.17129073595</v>
          </cell>
          <cell r="U23">
            <v>0.25724541274793622</v>
          </cell>
          <cell r="V23">
            <v>0</v>
          </cell>
          <cell r="W23">
            <v>0</v>
          </cell>
          <cell r="Z23">
            <v>0</v>
          </cell>
          <cell r="AA23">
            <v>0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NG"/>
      <sheetName val="Holidays"/>
    </sheetNames>
    <sheetDataSet>
      <sheetData sheetId="0">
        <row r="2">
          <cell r="C2">
            <v>41640</v>
          </cell>
        </row>
      </sheetData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WUTC 159"/>
      <sheetName val="2007 - 2009 Detail"/>
      <sheetName val="Balances"/>
    </sheetNames>
    <sheetDataSet>
      <sheetData sheetId="0"/>
      <sheetData sheetId="1"/>
      <sheetData sheetId="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63 Page 1"/>
      <sheetName val="Exhibit 63 Page 2"/>
      <sheetName val="Exhibit 64"/>
      <sheetName val="Exhibit 64 Page 5"/>
      <sheetName val="Exhibit 65"/>
      <sheetName val="BACKUP====&gt;"/>
      <sheetName val="Exh 64 (Network)"/>
      <sheetName val="Rate Base for Network Upgrades"/>
      <sheetName val="Exh 64 (Trans)"/>
      <sheetName val="NPC and Cost Rollup (Trans)"/>
      <sheetName val="Rate Base for Transmission"/>
      <sheetName val="Exh 64 (Wind)"/>
      <sheetName val="NPC and Cost Rollup (Wind)"/>
      <sheetName val="Rate Base for Wind"/>
      <sheetName val="NPC Saving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6">
          <cell r="B6">
            <v>0.12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GRID Input"/>
      <sheetName val="IRP 2006"/>
      <sheetName val="Official Price"/>
    </sheetNames>
    <sheetDataSet>
      <sheetData sheetId="0" refreshError="1"/>
      <sheetData sheetId="1" refreshError="1"/>
      <sheetData sheetId="2" refreshError="1"/>
      <sheetData sheetId="3" refreshError="1">
        <row r="3">
          <cell r="B3">
            <v>39813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A9DE-BB68-4C3D-B7B3-D88138F0F4CC}">
  <sheetPr>
    <tabColor theme="5" tint="0.79998168889431442"/>
    <pageSetUpPr fitToPage="1"/>
  </sheetPr>
  <dimension ref="A1:N43"/>
  <sheetViews>
    <sheetView showGridLines="0" zoomScale="80" zoomScaleNormal="80" zoomScaleSheetLayoutView="80" workbookViewId="0"/>
  </sheetViews>
  <sheetFormatPr defaultColWidth="9.140625" defaultRowHeight="15.75" x14ac:dyDescent="0.25"/>
  <cols>
    <col min="1" max="1" width="7.42578125" style="1" customWidth="1"/>
    <col min="2" max="2" width="48" style="1" bestFit="1" customWidth="1"/>
    <col min="3" max="3" width="10.28515625" style="1" bestFit="1" customWidth="1"/>
    <col min="4" max="6" width="11.28515625" style="1" customWidth="1"/>
    <col min="7" max="7" width="11" style="1" customWidth="1"/>
    <col min="8" max="8" width="13.42578125" style="1" customWidth="1"/>
    <col min="9" max="9" width="14.42578125" style="1" bestFit="1" customWidth="1"/>
    <col min="10" max="10" width="1.7109375" style="1" customWidth="1"/>
    <col min="11" max="14" width="11.42578125" style="1" customWidth="1"/>
    <col min="15" max="16384" width="9.140625" style="1"/>
  </cols>
  <sheetData>
    <row r="1" spans="1:11" x14ac:dyDescent="0.25">
      <c r="B1" s="2" t="s">
        <v>0</v>
      </c>
      <c r="C1" s="2"/>
      <c r="D1" s="2"/>
      <c r="E1" s="2"/>
      <c r="F1" s="2"/>
      <c r="I1" s="3"/>
    </row>
    <row r="2" spans="1:11" x14ac:dyDescent="0.25">
      <c r="B2" s="2" t="s">
        <v>1</v>
      </c>
    </row>
    <row r="3" spans="1:11" x14ac:dyDescent="0.25">
      <c r="B3" s="2" t="s">
        <v>73</v>
      </c>
    </row>
    <row r="4" spans="1:11" x14ac:dyDescent="0.25">
      <c r="B4" s="2" t="s">
        <v>2</v>
      </c>
    </row>
    <row r="5" spans="1:11" x14ac:dyDescent="0.25">
      <c r="B5" s="2"/>
    </row>
    <row r="6" spans="1:11" ht="18.75" customHeight="1" x14ac:dyDescent="0.25">
      <c r="A6" s="6"/>
      <c r="B6" s="5" t="s">
        <v>3</v>
      </c>
      <c r="C6" s="7">
        <v>2022</v>
      </c>
      <c r="D6" s="7">
        <v>2023</v>
      </c>
      <c r="E6" s="7">
        <v>2024</v>
      </c>
      <c r="F6" s="7">
        <v>2025</v>
      </c>
      <c r="G6" s="8"/>
      <c r="H6" s="115" t="s">
        <v>5</v>
      </c>
      <c r="I6" s="115"/>
    </row>
    <row r="7" spans="1:11" x14ac:dyDescent="0.25">
      <c r="B7" s="2" t="s">
        <v>2</v>
      </c>
      <c r="C7" s="9"/>
      <c r="D7" s="9"/>
      <c r="E7" s="9"/>
      <c r="F7" s="9"/>
      <c r="G7" s="10"/>
      <c r="H7" s="4"/>
    </row>
    <row r="8" spans="1:11" x14ac:dyDescent="0.25">
      <c r="A8" s="11"/>
      <c r="B8" s="1" t="s">
        <v>6</v>
      </c>
      <c r="C8" s="12">
        <v>0</v>
      </c>
      <c r="D8" s="12">
        <v>0</v>
      </c>
      <c r="E8" s="12">
        <v>0</v>
      </c>
      <c r="F8" s="12">
        <v>0</v>
      </c>
      <c r="G8" s="13"/>
      <c r="H8" s="4"/>
      <c r="I8" s="14"/>
    </row>
    <row r="9" spans="1:11" x14ac:dyDescent="0.25">
      <c r="A9" s="10"/>
      <c r="B9" s="1" t="s">
        <v>7</v>
      </c>
      <c r="C9" s="12">
        <v>0</v>
      </c>
      <c r="D9" s="12">
        <v>0</v>
      </c>
      <c r="E9" s="12">
        <v>0</v>
      </c>
      <c r="F9" s="12">
        <v>0</v>
      </c>
      <c r="G9" s="13"/>
      <c r="H9" s="4"/>
      <c r="I9" s="14"/>
    </row>
    <row r="10" spans="1:11" ht="5.25" customHeight="1" x14ac:dyDescent="0.25">
      <c r="A10" s="10"/>
      <c r="C10" s="15"/>
      <c r="D10" s="15"/>
      <c r="E10" s="15"/>
      <c r="F10" s="15"/>
      <c r="G10" s="13"/>
      <c r="H10" s="4"/>
      <c r="I10" s="14"/>
    </row>
    <row r="11" spans="1:11" x14ac:dyDescent="0.25">
      <c r="A11" s="10"/>
      <c r="B11" s="1" t="s">
        <v>8</v>
      </c>
      <c r="C11" s="12">
        <f>SUM(C8:C10)</f>
        <v>0</v>
      </c>
      <c r="D11" s="12">
        <f>SUM(D8:D10)</f>
        <v>0</v>
      </c>
      <c r="E11" s="12">
        <f>SUM(E8:E10)</f>
        <v>0</v>
      </c>
      <c r="F11" s="12">
        <f>SUM(F8:F10)</f>
        <v>0</v>
      </c>
      <c r="G11" s="13"/>
      <c r="H11" s="4"/>
      <c r="I11" s="14"/>
    </row>
    <row r="12" spans="1:11" ht="4.5" customHeight="1" x14ac:dyDescent="0.25">
      <c r="A12" s="10"/>
      <c r="C12" s="12"/>
      <c r="D12" s="12"/>
      <c r="E12" s="12"/>
      <c r="F12" s="12"/>
      <c r="G12" s="13"/>
      <c r="H12" s="4"/>
      <c r="I12" s="16"/>
    </row>
    <row r="13" spans="1:11" x14ac:dyDescent="0.25">
      <c r="A13" s="10"/>
      <c r="B13" s="1" t="s">
        <v>9</v>
      </c>
      <c r="C13" s="17">
        <f>$C$32</f>
        <v>8.4094352405063286E-2</v>
      </c>
      <c r="D13" s="17">
        <f>$C$32</f>
        <v>8.4094352405063286E-2</v>
      </c>
      <c r="E13" s="17">
        <f>$C$32</f>
        <v>8.4094352405063286E-2</v>
      </c>
      <c r="F13" s="17">
        <f>$C$32</f>
        <v>8.4094352405063286E-2</v>
      </c>
      <c r="G13" s="18"/>
      <c r="H13" s="4"/>
      <c r="I13" s="19"/>
    </row>
    <row r="14" spans="1:11" x14ac:dyDescent="0.25">
      <c r="A14" s="10"/>
      <c r="B14" s="1" t="s">
        <v>10</v>
      </c>
      <c r="C14" s="20">
        <f>C11*C13</f>
        <v>0</v>
      </c>
      <c r="D14" s="20">
        <f>D11*D13</f>
        <v>0</v>
      </c>
      <c r="E14" s="20">
        <f>E11*E13</f>
        <v>0</v>
      </c>
      <c r="F14" s="20">
        <f>F11*F13</f>
        <v>0</v>
      </c>
      <c r="G14" s="13"/>
      <c r="H14" s="4"/>
      <c r="I14" s="14"/>
      <c r="K14" s="21"/>
    </row>
    <row r="15" spans="1:11" ht="6" customHeight="1" x14ac:dyDescent="0.25">
      <c r="A15" s="10"/>
      <c r="C15" s="12"/>
      <c r="D15" s="12"/>
      <c r="E15" s="12"/>
      <c r="F15" s="12"/>
      <c r="G15" s="13"/>
      <c r="H15" s="4"/>
      <c r="I15" s="16"/>
    </row>
    <row r="16" spans="1:11" x14ac:dyDescent="0.25">
      <c r="A16" s="10"/>
      <c r="B16" s="1" t="s">
        <v>11</v>
      </c>
      <c r="C16" s="12">
        <v>0</v>
      </c>
      <c r="D16" s="12">
        <v>0</v>
      </c>
      <c r="E16" s="12">
        <v>0</v>
      </c>
      <c r="F16" s="12">
        <v>0</v>
      </c>
      <c r="G16" s="13"/>
      <c r="H16" s="4"/>
      <c r="I16" s="14"/>
    </row>
    <row r="17" spans="1:14" x14ac:dyDescent="0.25">
      <c r="A17" s="10"/>
      <c r="B17" s="1" t="s">
        <v>12</v>
      </c>
      <c r="C17" s="12"/>
      <c r="D17" s="12"/>
      <c r="E17" s="12"/>
      <c r="F17" s="12"/>
      <c r="G17" s="13"/>
      <c r="H17" s="4"/>
      <c r="I17" s="14"/>
    </row>
    <row r="18" spans="1:14" x14ac:dyDescent="0.25">
      <c r="A18" s="10"/>
      <c r="B18" s="22" t="s">
        <v>13</v>
      </c>
      <c r="C18" s="23">
        <f>SUMIFS('IRP Costs'!C:C,'IRP Costs'!$I:$I,'Revenue Requirement'!$I18)</f>
        <v>-0.22590625646869888</v>
      </c>
      <c r="D18" s="23">
        <f>SUMIFS('IRP Costs'!D:D,'IRP Costs'!$I:$I,'Revenue Requirement'!$I18)</f>
        <v>2.1833051940856052E-3</v>
      </c>
      <c r="E18" s="23">
        <f>SUMIFS('IRP Costs'!E:E,'IRP Costs'!$I:$I,'Revenue Requirement'!$I18)</f>
        <v>3.1601255561733295</v>
      </c>
      <c r="F18" s="23">
        <f>SUMIFS('IRP Costs'!F:F,'IRP Costs'!$I:$I,'Revenue Requirement'!$I18)</f>
        <v>1.2687520191192636</v>
      </c>
      <c r="G18" s="13"/>
      <c r="H18" s="4"/>
      <c r="I18" s="14" t="s">
        <v>14</v>
      </c>
    </row>
    <row r="19" spans="1:14" x14ac:dyDescent="0.25">
      <c r="A19" s="10"/>
      <c r="B19" s="24" t="s">
        <v>15</v>
      </c>
      <c r="C19" s="23">
        <f>SUMIFS('IRP Costs'!C:C,'IRP Costs'!$I:$I,'Revenue Requirement'!$I19)</f>
        <v>0.78691684023305797</v>
      </c>
      <c r="D19" s="23">
        <f>SUMIFS('IRP Costs'!D:D,'IRP Costs'!$I:$I,'Revenue Requirement'!$I19)</f>
        <v>1.8095322406081848</v>
      </c>
      <c r="E19" s="23">
        <f>SUMIFS('IRP Costs'!E:E,'IRP Costs'!$I:$I,'Revenue Requirement'!$I19)</f>
        <v>2.5144974341034114</v>
      </c>
      <c r="F19" s="23">
        <f>SUMIFS('IRP Costs'!F:F,'IRP Costs'!$I:$I,'Revenue Requirement'!$I19)</f>
        <v>3.3535715910671513</v>
      </c>
      <c r="G19" s="13"/>
      <c r="H19" s="25"/>
      <c r="I19" s="14" t="s">
        <v>16</v>
      </c>
    </row>
    <row r="20" spans="1:14" x14ac:dyDescent="0.25">
      <c r="A20" s="10"/>
      <c r="B20" s="1" t="s">
        <v>17</v>
      </c>
      <c r="C20" s="12"/>
      <c r="D20" s="12"/>
      <c r="E20" s="12"/>
      <c r="F20" s="12"/>
      <c r="G20" s="13"/>
      <c r="H20" s="4"/>
      <c r="I20" s="14"/>
    </row>
    <row r="21" spans="1:14" x14ac:dyDescent="0.25">
      <c r="A21" s="10"/>
      <c r="B21" s="24" t="s">
        <v>18</v>
      </c>
      <c r="C21" s="23">
        <f>+SUMIFS('Non-IRP Costs'!B:B,'Non-IRP Costs'!$H:$H,'Revenue Requirement'!$H21)</f>
        <v>1.21</v>
      </c>
      <c r="D21" s="23">
        <f>+SUMIFS('Non-IRP Costs'!C:C,'Non-IRP Costs'!$H:$H,'Revenue Requirement'!$H21)</f>
        <v>1.2200000000000002</v>
      </c>
      <c r="E21" s="23">
        <f>+SUMIFS('Non-IRP Costs'!D:D,'Non-IRP Costs'!$H:$H,'Revenue Requirement'!$H21)</f>
        <v>1.2200000000000002</v>
      </c>
      <c r="F21" s="23">
        <f>+SUMIFS('Non-IRP Costs'!E:E,'Non-IRP Costs'!$H:$H,'Revenue Requirement'!$H21)</f>
        <v>1.2200000000000002</v>
      </c>
      <c r="G21" s="13"/>
      <c r="H21" s="1" t="s">
        <v>19</v>
      </c>
      <c r="I21" s="14"/>
    </row>
    <row r="22" spans="1:14" x14ac:dyDescent="0.25">
      <c r="A22" s="10"/>
      <c r="B22" s="24" t="s">
        <v>20</v>
      </c>
      <c r="C22" s="23">
        <f>+SUMIFS('Non-IRP Costs'!B:B,'Non-IRP Costs'!$H:$H,'Revenue Requirement'!$H22)</f>
        <v>0.25</v>
      </c>
      <c r="D22" s="23">
        <f>+SUMIFS('Non-IRP Costs'!C:C,'Non-IRP Costs'!$H:$H,'Revenue Requirement'!$H22)</f>
        <v>0.25</v>
      </c>
      <c r="E22" s="23">
        <f>+SUMIFS('Non-IRP Costs'!D:D,'Non-IRP Costs'!$H:$H,'Revenue Requirement'!$H22)</f>
        <v>0.25</v>
      </c>
      <c r="F22" s="23">
        <f>+SUMIFS('Non-IRP Costs'!E:E,'Non-IRP Costs'!$H:$H,'Revenue Requirement'!$H22)</f>
        <v>0.25</v>
      </c>
      <c r="G22" s="13"/>
      <c r="H22" s="1" t="s">
        <v>21</v>
      </c>
      <c r="I22" s="14"/>
    </row>
    <row r="23" spans="1:14" x14ac:dyDescent="0.25">
      <c r="A23" s="10"/>
      <c r="B23" s="24" t="s">
        <v>22</v>
      </c>
      <c r="C23" s="23">
        <f>+SUMIFS('Non-IRP Costs'!B:B,'Non-IRP Costs'!$H:$H,'Revenue Requirement'!$H23)</f>
        <v>7.8863000000000003E-2</v>
      </c>
      <c r="D23" s="23">
        <f>+SUMIFS('Non-IRP Costs'!C:C,'Non-IRP Costs'!$H:$H,'Revenue Requirement'!$H23)</f>
        <v>7.8863000000000003E-2</v>
      </c>
      <c r="E23" s="23">
        <f>+SUMIFS('Non-IRP Costs'!D:D,'Non-IRP Costs'!$H:$H,'Revenue Requirement'!$H23)</f>
        <v>7.8863000000000003E-2</v>
      </c>
      <c r="F23" s="23">
        <f>+SUMIFS('Non-IRP Costs'!E:E,'Non-IRP Costs'!$H:$H,'Revenue Requirement'!$H23)</f>
        <v>7.8863000000000003E-2</v>
      </c>
      <c r="G23" s="13"/>
      <c r="H23" s="1" t="s">
        <v>23</v>
      </c>
      <c r="I23" s="14"/>
    </row>
    <row r="24" spans="1:14" x14ac:dyDescent="0.25">
      <c r="A24" s="10"/>
      <c r="B24" s="24" t="s">
        <v>24</v>
      </c>
      <c r="C24" s="23">
        <f>+SUMIFS('Non-IRP Costs'!B:B,'Non-IRP Costs'!$H:$H,'Revenue Requirement'!$H24)</f>
        <v>0.32</v>
      </c>
      <c r="D24" s="23">
        <f>+SUMIFS('Non-IRP Costs'!C:C,'Non-IRP Costs'!$H:$H,'Revenue Requirement'!$H24)</f>
        <v>0.22</v>
      </c>
      <c r="E24" s="23">
        <f>+SUMIFS('Non-IRP Costs'!D:D,'Non-IRP Costs'!$H:$H,'Revenue Requirement'!$H24)</f>
        <v>0.22</v>
      </c>
      <c r="F24" s="23">
        <f>+SUMIFS('Non-IRP Costs'!E:E,'Non-IRP Costs'!$H:$H,'Revenue Requirement'!$H24)</f>
        <v>0.22</v>
      </c>
      <c r="G24" s="13"/>
      <c r="H24" s="1" t="s">
        <v>24</v>
      </c>
      <c r="I24" s="14"/>
    </row>
    <row r="25" spans="1:14" x14ac:dyDescent="0.25">
      <c r="A25" s="10"/>
      <c r="B25" s="24" t="s">
        <v>25</v>
      </c>
      <c r="C25" s="23">
        <f>+SUMIFS('Non-IRP Costs'!B:B,'Non-IRP Costs'!$H:$H,'Revenue Requirement'!$H25)</f>
        <v>0.56090860799999998</v>
      </c>
      <c r="D25" s="23">
        <f>+SUMIFS('Non-IRP Costs'!C:C,'Non-IRP Costs'!$H:$H,'Revenue Requirement'!$H25)</f>
        <v>0.57212678015999996</v>
      </c>
      <c r="E25" s="23">
        <f>+SUMIFS('Non-IRP Costs'!D:D,'Non-IRP Costs'!$H:$H,'Revenue Requirement'!$H25)</f>
        <v>0.58356931576319993</v>
      </c>
      <c r="F25" s="23">
        <f>+SUMIFS('Non-IRP Costs'!E:E,'Non-IRP Costs'!$H:$H,'Revenue Requirement'!$H25)</f>
        <v>0.59524070207846402</v>
      </c>
      <c r="G25" s="13"/>
      <c r="H25" s="25" t="s">
        <v>25</v>
      </c>
      <c r="I25" s="14"/>
    </row>
    <row r="26" spans="1:14" x14ac:dyDescent="0.25">
      <c r="A26" s="10"/>
      <c r="B26" s="24" t="s">
        <v>26</v>
      </c>
      <c r="C26" s="23">
        <f>+SUMIFS('Non-IRP Costs'!B:B,'Non-IRP Costs'!$H:$H,'Revenue Requirement'!$H26)</f>
        <v>0.103444611428571</v>
      </c>
      <c r="D26" s="23">
        <f>+SUMIFS('Non-IRP Costs'!C:C,'Non-IRP Costs'!$H:$H,'Revenue Requirement'!$H26)</f>
        <v>0.105513503657143</v>
      </c>
      <c r="E26" s="23">
        <f>+SUMIFS('Non-IRP Costs'!D:D,'Non-IRP Costs'!$H:$H,'Revenue Requirement'!$H26)</f>
        <v>0.107623773730286</v>
      </c>
      <c r="F26" s="23">
        <f>+SUMIFS('Non-IRP Costs'!E:E,'Non-IRP Costs'!$H:$H,'Revenue Requirement'!$H26)</f>
        <v>0.109776249204891</v>
      </c>
      <c r="G26" s="13"/>
      <c r="H26" s="26" t="s">
        <v>26</v>
      </c>
      <c r="I26" s="14"/>
    </row>
    <row r="27" spans="1:14" x14ac:dyDescent="0.25">
      <c r="A27" s="10"/>
      <c r="C27" s="12"/>
      <c r="D27" s="12"/>
      <c r="E27" s="12"/>
      <c r="F27" s="12"/>
      <c r="G27" s="13"/>
      <c r="H27" s="4"/>
      <c r="I27" s="14"/>
      <c r="K27" s="1" t="s">
        <v>27</v>
      </c>
    </row>
    <row r="28" spans="1:14" ht="16.5" thickBot="1" x14ac:dyDescent="0.3">
      <c r="A28" s="10"/>
      <c r="B28" s="2" t="s">
        <v>28</v>
      </c>
      <c r="C28" s="27">
        <f>SUM(C14:C27)</f>
        <v>3.0842268031929301</v>
      </c>
      <c r="D28" s="27">
        <f>SUM(D14:D27)</f>
        <v>4.2582188296194134</v>
      </c>
      <c r="E28" s="27">
        <f>SUM(E14:E27)</f>
        <v>8.1346790797702262</v>
      </c>
      <c r="F28" s="27">
        <f>SUM(F14:F27)</f>
        <v>7.0962035614697703</v>
      </c>
      <c r="G28" s="13"/>
      <c r="H28" s="4"/>
      <c r="I28" s="28"/>
      <c r="K28" s="29">
        <f>C28-'Non-IRP Costs'!B37-'IRP Costs'!C15</f>
        <v>0</v>
      </c>
      <c r="L28" s="29">
        <f>D28-'Non-IRP Costs'!C37-'IRP Costs'!D15</f>
        <v>0</v>
      </c>
      <c r="M28" s="29">
        <f>E28-'Non-IRP Costs'!D37-'IRP Costs'!E15</f>
        <v>0</v>
      </c>
      <c r="N28" s="29">
        <f>F28-'Non-IRP Costs'!E37-'IRP Costs'!F15</f>
        <v>0</v>
      </c>
    </row>
    <row r="29" spans="1:14" ht="16.5" thickBot="1" x14ac:dyDescent="0.3">
      <c r="A29" s="10"/>
      <c r="B29" s="2" t="s">
        <v>29</v>
      </c>
      <c r="C29" s="27">
        <f>AVERAGE(C28:F28)</f>
        <v>5.643332068513085</v>
      </c>
      <c r="D29" s="28"/>
      <c r="E29" s="28"/>
      <c r="F29" s="28"/>
      <c r="G29" s="13"/>
      <c r="H29" s="4"/>
      <c r="I29" s="30"/>
    </row>
    <row r="30" spans="1:14" x14ac:dyDescent="0.25">
      <c r="A30" s="10"/>
      <c r="B30" s="2"/>
      <c r="C30" s="28"/>
      <c r="D30" s="28"/>
      <c r="E30" s="28"/>
      <c r="F30" s="28"/>
      <c r="G30" s="13"/>
      <c r="H30" s="4"/>
      <c r="I30" s="30"/>
    </row>
    <row r="31" spans="1:14" x14ac:dyDescent="0.25">
      <c r="A31" s="10"/>
      <c r="B31" s="1" t="s">
        <v>31</v>
      </c>
      <c r="C31" s="31">
        <v>0.21</v>
      </c>
      <c r="D31" s="32"/>
      <c r="E31" s="32"/>
      <c r="F31" s="32"/>
      <c r="H31" s="4"/>
      <c r="I31" s="21"/>
    </row>
    <row r="32" spans="1:14" x14ac:dyDescent="0.25">
      <c r="A32" s="10"/>
      <c r="B32" s="1" t="s">
        <v>32</v>
      </c>
      <c r="C32" s="34">
        <v>8.4094352405063286E-2</v>
      </c>
      <c r="D32" s="33"/>
      <c r="E32" s="33"/>
      <c r="F32" s="33"/>
      <c r="H32" s="4"/>
    </row>
    <row r="33" spans="1:9" x14ac:dyDescent="0.25">
      <c r="A33" s="10"/>
      <c r="H33" s="4"/>
    </row>
    <row r="34" spans="1:9" ht="31.5" x14ac:dyDescent="0.25">
      <c r="A34" s="10"/>
      <c r="B34" s="35" t="s">
        <v>72</v>
      </c>
      <c r="C34" s="16">
        <f>338933791/1000000</f>
        <v>338.93379099999999</v>
      </c>
      <c r="H34" s="4"/>
      <c r="I34" s="21"/>
    </row>
    <row r="35" spans="1:9" x14ac:dyDescent="0.25">
      <c r="B35" s="1" t="s">
        <v>33</v>
      </c>
      <c r="C35" s="36">
        <f>C28/$C$34</f>
        <v>9.0997914197139766E-3</v>
      </c>
      <c r="D35" s="36">
        <f t="shared" ref="D35:F35" si="0">D28/$C$34</f>
        <v>1.2563571242205867E-2</v>
      </c>
      <c r="E35" s="36">
        <f t="shared" si="0"/>
        <v>2.400079099746719E-2</v>
      </c>
      <c r="F35" s="36">
        <f t="shared" si="0"/>
        <v>2.0936842976125004E-2</v>
      </c>
    </row>
    <row r="36" spans="1:9" x14ac:dyDescent="0.25">
      <c r="B36" s="1" t="s">
        <v>34</v>
      </c>
      <c r="C36" s="36">
        <f>AVERAGE(C28:F28)/C34</f>
        <v>1.665024915887801E-2</v>
      </c>
    </row>
    <row r="43" spans="1:9" x14ac:dyDescent="0.25">
      <c r="C43" s="29"/>
      <c r="D43" s="29"/>
      <c r="E43" s="29"/>
      <c r="F43" s="29"/>
    </row>
  </sheetData>
  <mergeCells count="1">
    <mergeCell ref="H6:I6"/>
  </mergeCells>
  <pageMargins left="0.7" right="0.7" top="0.75" bottom="0.75" header="0.3" footer="0.3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4A62-C521-4037-8F6C-803960B6DBB4}">
  <sheetPr>
    <tabColor theme="5" tint="0.79998168889431442"/>
    <pageSetUpPr fitToPage="1"/>
  </sheetPr>
  <dimension ref="A1:K19"/>
  <sheetViews>
    <sheetView showGridLines="0" tabSelected="1" zoomScale="90" zoomScaleNormal="90" workbookViewId="0"/>
  </sheetViews>
  <sheetFormatPr defaultRowHeight="15" x14ac:dyDescent="0.25"/>
  <cols>
    <col min="1" max="1" width="2.42578125" style="52" customWidth="1"/>
    <col min="2" max="2" width="28.7109375" customWidth="1"/>
    <col min="3" max="6" width="13.85546875" customWidth="1"/>
    <col min="7" max="7" width="17.28515625" customWidth="1"/>
    <col min="8" max="9" width="9.42578125" bestFit="1" customWidth="1"/>
    <col min="10" max="11" width="9.28515625" bestFit="1" customWidth="1"/>
  </cols>
  <sheetData>
    <row r="1" spans="1:11" ht="15.75" x14ac:dyDescent="0.25">
      <c r="B1" s="2" t="s">
        <v>0</v>
      </c>
    </row>
    <row r="2" spans="1:11" ht="15.75" x14ac:dyDescent="0.25">
      <c r="B2" s="2" t="s">
        <v>1</v>
      </c>
    </row>
    <row r="3" spans="1:11" ht="15.75" x14ac:dyDescent="0.25">
      <c r="B3" s="2" t="s">
        <v>74</v>
      </c>
    </row>
    <row r="4" spans="1:11" ht="15.75" x14ac:dyDescent="0.25">
      <c r="B4" s="2" t="s">
        <v>75</v>
      </c>
    </row>
    <row r="5" spans="1:11" x14ac:dyDescent="0.25">
      <c r="B5" s="38"/>
    </row>
    <row r="6" spans="1:11" s="37" customFormat="1" ht="15.75" x14ac:dyDescent="0.25">
      <c r="A6" s="53"/>
      <c r="B6" s="40" t="s">
        <v>35</v>
      </c>
      <c r="C6" s="41">
        <v>2021</v>
      </c>
      <c r="D6" s="41">
        <v>2022</v>
      </c>
      <c r="E6" s="41">
        <v>2023</v>
      </c>
      <c r="F6" s="41">
        <v>2024</v>
      </c>
      <c r="G6" s="42" t="s">
        <v>4</v>
      </c>
    </row>
    <row r="7" spans="1:11" ht="15.75" x14ac:dyDescent="0.25">
      <c r="B7" s="43" t="s">
        <v>36</v>
      </c>
      <c r="C7" s="44">
        <v>335302.22060712305</v>
      </c>
      <c r="D7" s="44">
        <v>338743.2650980812</v>
      </c>
      <c r="E7" s="44">
        <v>341030.53650547809</v>
      </c>
      <c r="F7" s="44">
        <v>339874.47077344992</v>
      </c>
      <c r="G7" s="45"/>
      <c r="H7" s="39"/>
      <c r="I7" s="39"/>
      <c r="J7" s="39"/>
      <c r="K7" s="39"/>
    </row>
    <row r="8" spans="1:11" ht="15.75" x14ac:dyDescent="0.25">
      <c r="B8" s="43" t="s">
        <v>37</v>
      </c>
      <c r="C8" s="46">
        <f t="shared" ref="C8:F8" si="0">C7*0.02</f>
        <v>6706.0444121424607</v>
      </c>
      <c r="D8" s="46">
        <f t="shared" si="0"/>
        <v>6774.865301961624</v>
      </c>
      <c r="E8" s="46">
        <f t="shared" si="0"/>
        <v>6820.6107301095617</v>
      </c>
      <c r="F8" s="46">
        <f t="shared" si="0"/>
        <v>6797.4894154689982</v>
      </c>
      <c r="G8" s="47" t="s">
        <v>44</v>
      </c>
    </row>
    <row r="9" spans="1:11" ht="15.75" x14ac:dyDescent="0.25">
      <c r="B9" s="43" t="s">
        <v>38</v>
      </c>
      <c r="C9" s="48">
        <v>4</v>
      </c>
      <c r="D9" s="48">
        <v>3</v>
      </c>
      <c r="E9" s="48">
        <v>2</v>
      </c>
      <c r="F9" s="48">
        <v>1</v>
      </c>
      <c r="G9" s="45"/>
    </row>
    <row r="10" spans="1:11" ht="15.75" x14ac:dyDescent="0.25">
      <c r="B10" s="43" t="s">
        <v>39</v>
      </c>
      <c r="C10" s="46">
        <f>C8*C9</f>
        <v>26824.177648569843</v>
      </c>
      <c r="D10" s="46">
        <f t="shared" ref="D10:F10" si="1">D8*D9</f>
        <v>20324.595905884871</v>
      </c>
      <c r="E10" s="46">
        <f t="shared" si="1"/>
        <v>13641.221460219123</v>
      </c>
      <c r="F10" s="46">
        <f t="shared" si="1"/>
        <v>6797.4894154689982</v>
      </c>
      <c r="G10" s="49" t="s">
        <v>40</v>
      </c>
    </row>
    <row r="11" spans="1:11" ht="16.5" thickBot="1" x14ac:dyDescent="0.3">
      <c r="B11" s="43" t="s">
        <v>41</v>
      </c>
      <c r="C11" s="46">
        <f>SUM(C10:F10)</f>
        <v>67587.484430142838</v>
      </c>
      <c r="D11" s="46"/>
      <c r="E11" s="46"/>
      <c r="F11" s="46"/>
      <c r="G11" s="49" t="s">
        <v>42</v>
      </c>
    </row>
    <row r="12" spans="1:11" ht="16.5" thickBot="1" x14ac:dyDescent="0.3">
      <c r="B12" s="54" t="s">
        <v>30</v>
      </c>
      <c r="C12" s="55">
        <f>SUM(C10:F10)/4</f>
        <v>16896.87110753571</v>
      </c>
      <c r="D12" s="4"/>
      <c r="E12" s="4"/>
      <c r="F12" s="4"/>
      <c r="G12" s="49" t="s">
        <v>43</v>
      </c>
    </row>
    <row r="13" spans="1:11" ht="6.75" customHeight="1" x14ac:dyDescent="0.25">
      <c r="B13" s="50"/>
      <c r="C13" s="48"/>
      <c r="D13" s="48"/>
      <c r="E13" s="48"/>
      <c r="F13" s="48"/>
      <c r="G13" s="51"/>
    </row>
    <row r="14" spans="1:11" ht="15.75" x14ac:dyDescent="0.25">
      <c r="B14" s="4"/>
      <c r="C14" s="4"/>
      <c r="D14" s="4"/>
      <c r="E14" s="4"/>
      <c r="F14" s="4"/>
      <c r="G14" s="4"/>
    </row>
    <row r="15" spans="1:11" ht="15.75" x14ac:dyDescent="0.25">
      <c r="B15" s="4"/>
      <c r="C15" s="4"/>
      <c r="D15" s="4"/>
      <c r="E15" s="4"/>
      <c r="F15" s="4"/>
      <c r="G15" s="4"/>
    </row>
    <row r="16" spans="1:11" ht="15.75" x14ac:dyDescent="0.25">
      <c r="B16" s="4"/>
      <c r="C16" s="4"/>
      <c r="D16" s="4"/>
      <c r="E16" s="4"/>
      <c r="F16" s="4"/>
      <c r="G16" s="4"/>
    </row>
    <row r="17" spans="2:9" ht="15.75" x14ac:dyDescent="0.25">
      <c r="B17" s="4"/>
      <c r="C17" s="4"/>
      <c r="D17" s="4"/>
      <c r="E17" s="4"/>
      <c r="F17" s="4"/>
      <c r="G17" s="4"/>
      <c r="I17" s="37"/>
    </row>
    <row r="19" spans="2:9" x14ac:dyDescent="0.25">
      <c r="I19" s="38"/>
    </row>
  </sheetData>
  <pageMargins left="0.7" right="0.7" top="0.75" bottom="0.75" header="0.3" footer="0.3"/>
  <pageSetup scale="87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C180E-8BB1-4DAE-BE3D-70552D1AF143}">
  <sheetPr>
    <tabColor theme="9" tint="0.79998168889431442"/>
  </sheetPr>
  <dimension ref="A1:I16"/>
  <sheetViews>
    <sheetView zoomScaleNormal="100" workbookViewId="0">
      <selection activeCell="D34" sqref="D34"/>
    </sheetView>
  </sheetViews>
  <sheetFormatPr defaultRowHeight="15" x14ac:dyDescent="0.25"/>
  <cols>
    <col min="1" max="1" width="9.140625" style="56"/>
    <col min="2" max="2" width="35.28515625" style="56" customWidth="1"/>
    <col min="3" max="3" width="12.7109375" style="56" customWidth="1"/>
    <col min="4" max="4" width="13.42578125" style="56" customWidth="1"/>
    <col min="5" max="5" width="13.140625" style="56" customWidth="1"/>
    <col min="6" max="6" width="15.7109375" style="56" customWidth="1"/>
    <col min="7" max="7" width="10.5703125" style="56" bestFit="1" customWidth="1"/>
    <col min="8" max="8" width="2.7109375" style="56" customWidth="1"/>
    <col min="9" max="9" width="12.140625" style="56" customWidth="1"/>
    <col min="10" max="10" width="9.140625" style="56"/>
    <col min="11" max="11" width="11.85546875" style="56" customWidth="1"/>
    <col min="12" max="16384" width="9.140625" style="56"/>
  </cols>
  <sheetData>
    <row r="1" spans="1:9" x14ac:dyDescent="0.25">
      <c r="A1" s="78" t="s">
        <v>76</v>
      </c>
    </row>
    <row r="2" spans="1:9" x14ac:dyDescent="0.25">
      <c r="A2" s="78" t="s">
        <v>79</v>
      </c>
    </row>
    <row r="3" spans="1:9" x14ac:dyDescent="0.25">
      <c r="A3" s="78" t="s">
        <v>80</v>
      </c>
    </row>
    <row r="4" spans="1:9" ht="15.75" thickBot="1" x14ac:dyDescent="0.3"/>
    <row r="5" spans="1:9" x14ac:dyDescent="0.25">
      <c r="B5" s="57" t="s">
        <v>81</v>
      </c>
      <c r="C5" s="58"/>
      <c r="D5" s="58"/>
      <c r="E5" s="58"/>
      <c r="F5" s="58"/>
      <c r="G5" s="59"/>
    </row>
    <row r="6" spans="1:9" x14ac:dyDescent="0.25">
      <c r="B6" s="60"/>
      <c r="C6" s="61"/>
      <c r="D6" s="61"/>
      <c r="E6" s="61"/>
      <c r="F6" s="61"/>
      <c r="G6" s="62"/>
    </row>
    <row r="7" spans="1:9" x14ac:dyDescent="0.25">
      <c r="B7" s="60" t="s">
        <v>46</v>
      </c>
      <c r="C7" s="116" t="s">
        <v>47</v>
      </c>
      <c r="D7" s="116"/>
      <c r="E7" s="116"/>
      <c r="F7" s="116"/>
      <c r="G7" s="62"/>
    </row>
    <row r="8" spans="1:9" x14ac:dyDescent="0.25">
      <c r="B8" s="63" t="s">
        <v>77</v>
      </c>
      <c r="C8" s="77">
        <v>2022</v>
      </c>
      <c r="D8" s="77">
        <v>2023</v>
      </c>
      <c r="E8" s="77">
        <v>2024</v>
      </c>
      <c r="F8" s="77">
        <v>2025</v>
      </c>
      <c r="G8" s="64"/>
      <c r="I8" s="65" t="s">
        <v>48</v>
      </c>
    </row>
    <row r="9" spans="1:9" x14ac:dyDescent="0.25">
      <c r="B9" s="66" t="s">
        <v>68</v>
      </c>
      <c r="C9" s="74">
        <v>0</v>
      </c>
      <c r="D9" s="74">
        <v>0</v>
      </c>
      <c r="E9" s="74">
        <v>0</v>
      </c>
      <c r="F9" s="74">
        <v>0</v>
      </c>
      <c r="G9" s="62"/>
    </row>
    <row r="10" spans="1:9" x14ac:dyDescent="0.25">
      <c r="B10" s="60"/>
      <c r="C10" s="74"/>
      <c r="D10" s="74"/>
      <c r="E10" s="74"/>
      <c r="F10" s="74"/>
      <c r="G10" s="62"/>
    </row>
    <row r="11" spans="1:9" x14ac:dyDescent="0.25">
      <c r="B11" s="66" t="s">
        <v>78</v>
      </c>
      <c r="C11" s="74"/>
      <c r="D11" s="74"/>
      <c r="E11" s="74"/>
      <c r="F11" s="74"/>
      <c r="G11" s="62"/>
    </row>
    <row r="12" spans="1:9" x14ac:dyDescent="0.25">
      <c r="B12" s="60" t="s">
        <v>69</v>
      </c>
      <c r="C12" s="74">
        <v>-0.22590625646869888</v>
      </c>
      <c r="D12" s="74">
        <v>2.1833051940856052E-3</v>
      </c>
      <c r="E12" s="74">
        <v>3.1601255561733295</v>
      </c>
      <c r="F12" s="74">
        <v>1.2687520191192636</v>
      </c>
      <c r="G12" s="62"/>
      <c r="I12" s="56" t="s">
        <v>14</v>
      </c>
    </row>
    <row r="13" spans="1:9" x14ac:dyDescent="0.25">
      <c r="B13" s="67" t="s">
        <v>70</v>
      </c>
      <c r="C13" s="75">
        <v>0.78691684023305797</v>
      </c>
      <c r="D13" s="75">
        <v>1.8095322406081848</v>
      </c>
      <c r="E13" s="75">
        <v>2.5144974341034114</v>
      </c>
      <c r="F13" s="75">
        <v>3.3535715910671513</v>
      </c>
      <c r="G13" s="68"/>
      <c r="I13" s="56" t="s">
        <v>16</v>
      </c>
    </row>
    <row r="14" spans="1:9" x14ac:dyDescent="0.25">
      <c r="B14" s="67"/>
      <c r="C14" s="75"/>
      <c r="D14" s="75"/>
      <c r="E14" s="75"/>
      <c r="F14" s="75"/>
      <c r="G14" s="68"/>
    </row>
    <row r="15" spans="1:9" x14ac:dyDescent="0.25">
      <c r="B15" s="70" t="s">
        <v>71</v>
      </c>
      <c r="C15" s="76">
        <f>C9+C12+C13</f>
        <v>0.56101058376435908</v>
      </c>
      <c r="D15" s="76">
        <f>D9+D12+D13</f>
        <v>1.8117155458022705</v>
      </c>
      <c r="E15" s="76">
        <f>E9+E12+E13</f>
        <v>5.6746229902767409</v>
      </c>
      <c r="F15" s="76">
        <f>F9+F12+F13</f>
        <v>4.6223236101864149</v>
      </c>
      <c r="G15" s="68"/>
    </row>
    <row r="16" spans="1:9" ht="15.75" thickBot="1" x14ac:dyDescent="0.3">
      <c r="B16" s="71"/>
      <c r="C16" s="72"/>
      <c r="D16" s="72"/>
      <c r="E16" s="72"/>
      <c r="F16" s="72"/>
      <c r="G16" s="73"/>
    </row>
  </sheetData>
  <mergeCells count="1">
    <mergeCell ref="C7:F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56F12-F59E-4188-8228-A4810CD9F565}">
  <sheetPr>
    <tabColor theme="8" tint="0.79998168889431442"/>
    <pageSetUpPr fitToPage="1"/>
  </sheetPr>
  <dimension ref="A1:N38"/>
  <sheetViews>
    <sheetView zoomScale="80" zoomScaleNormal="80" workbookViewId="0"/>
  </sheetViews>
  <sheetFormatPr defaultRowHeight="15" x14ac:dyDescent="0.25"/>
  <cols>
    <col min="1" max="1" width="41.42578125" style="56" customWidth="1"/>
    <col min="2" max="2" width="12.28515625" style="56" customWidth="1"/>
    <col min="3" max="5" width="12" style="56" bestFit="1" customWidth="1"/>
    <col min="6" max="6" width="44.28515625" style="56" customWidth="1"/>
    <col min="7" max="7" width="3.42578125" style="79" customWidth="1"/>
    <col min="8" max="8" width="15.28515625" style="56" customWidth="1"/>
    <col min="9" max="9" width="22.42578125" style="56" customWidth="1"/>
    <col min="10" max="13" width="9.140625" style="56"/>
    <col min="14" max="14" width="11.28515625" style="56" bestFit="1" customWidth="1"/>
    <col min="15" max="16384" width="9.140625" style="56"/>
  </cols>
  <sheetData>
    <row r="1" spans="1:11" x14ac:dyDescent="0.25">
      <c r="A1" s="65" t="s">
        <v>45</v>
      </c>
    </row>
    <row r="3" spans="1:11" x14ac:dyDescent="0.25">
      <c r="A3" s="79" t="s">
        <v>46</v>
      </c>
      <c r="B3" s="117" t="s">
        <v>47</v>
      </c>
      <c r="C3" s="117"/>
      <c r="D3" s="117"/>
      <c r="E3" s="117"/>
    </row>
    <row r="4" spans="1:11" x14ac:dyDescent="0.25">
      <c r="A4" s="65" t="s">
        <v>93</v>
      </c>
      <c r="B4" s="114">
        <v>2022</v>
      </c>
      <c r="C4" s="114">
        <v>2023</v>
      </c>
      <c r="D4" s="114">
        <v>2024</v>
      </c>
      <c r="E4" s="114">
        <v>2025</v>
      </c>
      <c r="F4" s="65" t="s">
        <v>82</v>
      </c>
      <c r="G4" s="81"/>
      <c r="H4" s="65" t="s">
        <v>48</v>
      </c>
      <c r="I4" s="65"/>
      <c r="K4" s="65"/>
    </row>
    <row r="5" spans="1:11" x14ac:dyDescent="0.25">
      <c r="A5" s="65"/>
      <c r="B5" s="80"/>
      <c r="C5" s="80"/>
      <c r="D5" s="80"/>
      <c r="E5" s="80"/>
      <c r="F5" s="65"/>
      <c r="G5" s="81"/>
      <c r="H5" s="65"/>
    </row>
    <row r="6" spans="1:11" x14ac:dyDescent="0.25">
      <c r="A6" s="82" t="s">
        <v>49</v>
      </c>
      <c r="B6" s="83"/>
      <c r="C6" s="83"/>
      <c r="D6" s="83"/>
      <c r="E6" s="83"/>
      <c r="F6" s="84"/>
      <c r="G6" s="85"/>
    </row>
    <row r="7" spans="1:11" x14ac:dyDescent="0.25">
      <c r="A7" s="83" t="s">
        <v>50</v>
      </c>
      <c r="B7" s="86">
        <f>73.89*40*52/1000000*1.02*2</f>
        <v>0.31353004799999995</v>
      </c>
      <c r="C7" s="86">
        <f>B7*(1.02)</f>
        <v>0.31980064895999993</v>
      </c>
      <c r="D7" s="86">
        <f t="shared" ref="D7:E7" si="0">C7*(1.02)</f>
        <v>0.32619666193919994</v>
      </c>
      <c r="E7" s="86">
        <f t="shared" si="0"/>
        <v>0.33272059517798397</v>
      </c>
      <c r="F7" s="118" t="s">
        <v>85</v>
      </c>
      <c r="G7" s="85"/>
      <c r="H7" s="56" t="s">
        <v>25</v>
      </c>
    </row>
    <row r="8" spans="1:11" x14ac:dyDescent="0.25">
      <c r="A8" s="87" t="s">
        <v>83</v>
      </c>
      <c r="B8" s="88">
        <f>(140.36*40*52)/2*(1.02)/1000000</f>
        <v>0.14889388800000003</v>
      </c>
      <c r="C8" s="88">
        <f>B8*(1.02)</f>
        <v>0.15187176576000003</v>
      </c>
      <c r="D8" s="88">
        <f t="shared" ref="D8:D9" si="1">C8*(1.02)</f>
        <v>0.15490920107520004</v>
      </c>
      <c r="E8" s="88">
        <f t="shared" ref="E8:E9" si="2">D8*(1.02)</f>
        <v>0.15800738509670403</v>
      </c>
      <c r="F8" s="118"/>
      <c r="G8" s="89"/>
      <c r="H8" s="56" t="s">
        <v>25</v>
      </c>
    </row>
    <row r="9" spans="1:11" x14ac:dyDescent="0.25">
      <c r="A9" s="87" t="s">
        <v>84</v>
      </c>
      <c r="B9" s="88">
        <f>(92.84*40*52)/2*(1.02)/1000000</f>
        <v>9.8484672000000009E-2</v>
      </c>
      <c r="C9" s="88">
        <f>B9*(1.02)</f>
        <v>0.10045436544000001</v>
      </c>
      <c r="D9" s="88">
        <f t="shared" si="1"/>
        <v>0.10246345274880002</v>
      </c>
      <c r="E9" s="88">
        <f t="shared" si="2"/>
        <v>0.10451272180377602</v>
      </c>
      <c r="F9" s="118"/>
      <c r="G9" s="89"/>
      <c r="H9" s="56" t="s">
        <v>25</v>
      </c>
    </row>
    <row r="10" spans="1:11" x14ac:dyDescent="0.25">
      <c r="F10" s="90"/>
      <c r="G10" s="85"/>
    </row>
    <row r="11" spans="1:11" x14ac:dyDescent="0.25">
      <c r="A11" s="91" t="s">
        <v>51</v>
      </c>
      <c r="B11" s="92"/>
      <c r="C11" s="92"/>
      <c r="D11" s="92"/>
      <c r="E11" s="92"/>
      <c r="F11" s="93"/>
    </row>
    <row r="12" spans="1:11" x14ac:dyDescent="0.25">
      <c r="A12" s="94" t="s">
        <v>52</v>
      </c>
      <c r="B12" s="92">
        <f>28863/1000000</f>
        <v>2.8863E-2</v>
      </c>
      <c r="C12" s="92">
        <f>28863/1000000</f>
        <v>2.8863E-2</v>
      </c>
      <c r="D12" s="92">
        <f>28863/1000000</f>
        <v>2.8863E-2</v>
      </c>
      <c r="E12" s="92">
        <f>28863/1000000</f>
        <v>2.8863E-2</v>
      </c>
      <c r="F12" s="119" t="s">
        <v>86</v>
      </c>
      <c r="G12" s="89"/>
      <c r="H12" s="56" t="s">
        <v>23</v>
      </c>
      <c r="I12" s="90"/>
    </row>
    <row r="13" spans="1:11" x14ac:dyDescent="0.25">
      <c r="A13" s="94" t="s">
        <v>53</v>
      </c>
      <c r="B13" s="92">
        <f>35000/1000000</f>
        <v>3.5000000000000003E-2</v>
      </c>
      <c r="C13" s="92">
        <f>35000/1000000</f>
        <v>3.5000000000000003E-2</v>
      </c>
      <c r="D13" s="92">
        <f>35000/1000000</f>
        <v>3.5000000000000003E-2</v>
      </c>
      <c r="E13" s="92">
        <f>35000/1000000</f>
        <v>3.5000000000000003E-2</v>
      </c>
      <c r="F13" s="119"/>
      <c r="G13" s="89"/>
      <c r="H13" s="56" t="s">
        <v>23</v>
      </c>
      <c r="I13" s="90"/>
    </row>
    <row r="14" spans="1:11" x14ac:dyDescent="0.25">
      <c r="A14" s="94" t="s">
        <v>95</v>
      </c>
      <c r="B14" s="92">
        <f>15000/1000000</f>
        <v>1.4999999999999999E-2</v>
      </c>
      <c r="C14" s="92">
        <f>15000/1000000</f>
        <v>1.4999999999999999E-2</v>
      </c>
      <c r="D14" s="92">
        <f>15000/1000000</f>
        <v>1.4999999999999999E-2</v>
      </c>
      <c r="E14" s="92">
        <f>15000/1000000</f>
        <v>1.4999999999999999E-2</v>
      </c>
      <c r="F14" s="119"/>
      <c r="G14" s="89"/>
      <c r="H14" s="56" t="s">
        <v>23</v>
      </c>
      <c r="I14" s="90"/>
    </row>
    <row r="15" spans="1:11" ht="30" x14ac:dyDescent="0.25">
      <c r="A15" s="95" t="s">
        <v>54</v>
      </c>
      <c r="B15" s="92">
        <f>320000/1000000</f>
        <v>0.32</v>
      </c>
      <c r="C15" s="92">
        <f>220000/1000000</f>
        <v>0.22</v>
      </c>
      <c r="D15" s="92">
        <f>220000/1000000</f>
        <v>0.22</v>
      </c>
      <c r="E15" s="92">
        <f>220000/1000000</f>
        <v>0.22</v>
      </c>
      <c r="F15" s="119"/>
      <c r="G15" s="89"/>
      <c r="H15" s="56" t="s">
        <v>24</v>
      </c>
      <c r="I15" s="90"/>
    </row>
    <row r="16" spans="1:11" x14ac:dyDescent="0.25">
      <c r="A16" s="96"/>
      <c r="B16" s="97"/>
      <c r="C16" s="97"/>
      <c r="D16" s="97"/>
      <c r="E16" s="97"/>
    </row>
    <row r="17" spans="1:14" x14ac:dyDescent="0.25">
      <c r="A17" s="98" t="s">
        <v>55</v>
      </c>
      <c r="B17" s="99"/>
      <c r="C17" s="99"/>
      <c r="D17" s="99"/>
      <c r="E17" s="99"/>
      <c r="F17" s="99"/>
    </row>
    <row r="18" spans="1:14" x14ac:dyDescent="0.25">
      <c r="A18" s="99" t="s">
        <v>94</v>
      </c>
      <c r="B18" s="100">
        <f>103444.611428571/1000000</f>
        <v>0.103444611428571</v>
      </c>
      <c r="C18" s="100">
        <f>105513.503657143/1000000</f>
        <v>0.105513503657143</v>
      </c>
      <c r="D18" s="100">
        <f>107623.773730286/1000000</f>
        <v>0.107623773730286</v>
      </c>
      <c r="E18" s="100">
        <f>109776.249204891/1000000</f>
        <v>0.109776249204891</v>
      </c>
      <c r="F18" s="99"/>
      <c r="H18" s="56" t="s">
        <v>26</v>
      </c>
    </row>
    <row r="20" spans="1:14" x14ac:dyDescent="0.25">
      <c r="A20" s="101" t="s">
        <v>56</v>
      </c>
      <c r="B20" s="102"/>
      <c r="C20" s="102"/>
      <c r="D20" s="102"/>
      <c r="E20" s="102"/>
      <c r="F20" s="102"/>
    </row>
    <row r="21" spans="1:14" x14ac:dyDescent="0.25">
      <c r="A21" s="102" t="s">
        <v>57</v>
      </c>
      <c r="B21" s="103">
        <v>0.25</v>
      </c>
      <c r="C21" s="103">
        <v>0.25</v>
      </c>
      <c r="D21" s="103">
        <v>0.25</v>
      </c>
      <c r="E21" s="103">
        <v>0.25</v>
      </c>
      <c r="F21" s="102"/>
      <c r="H21" s="56" t="s">
        <v>21</v>
      </c>
    </row>
    <row r="23" spans="1:14" x14ac:dyDescent="0.25">
      <c r="A23" s="104" t="s">
        <v>58</v>
      </c>
      <c r="B23" s="105"/>
      <c r="C23" s="105"/>
      <c r="D23" s="105"/>
      <c r="E23" s="105"/>
      <c r="F23" s="106"/>
      <c r="G23" s="107"/>
    </row>
    <row r="24" spans="1:14" ht="75" x14ac:dyDescent="0.25">
      <c r="A24" s="108" t="s">
        <v>59</v>
      </c>
      <c r="B24" s="109">
        <v>0.44</v>
      </c>
      <c r="C24" s="109">
        <f>B24</f>
        <v>0.44</v>
      </c>
      <c r="D24" s="109">
        <f>C24</f>
        <v>0.44</v>
      </c>
      <c r="E24" s="109">
        <f>D24</f>
        <v>0.44</v>
      </c>
      <c r="F24" s="108" t="s">
        <v>87</v>
      </c>
      <c r="G24" s="85"/>
      <c r="H24" s="56" t="s">
        <v>19</v>
      </c>
      <c r="I24" s="90"/>
      <c r="N24" s="110"/>
    </row>
    <row r="25" spans="1:14" ht="45" x14ac:dyDescent="0.25">
      <c r="A25" s="106" t="s">
        <v>60</v>
      </c>
      <c r="B25" s="105">
        <v>0.03</v>
      </c>
      <c r="C25" s="105">
        <v>0.02</v>
      </c>
      <c r="D25" s="105">
        <v>0.02</v>
      </c>
      <c r="E25" s="105">
        <v>0.02</v>
      </c>
      <c r="F25" s="106" t="s">
        <v>88</v>
      </c>
      <c r="G25" s="107"/>
      <c r="H25" s="56" t="s">
        <v>19</v>
      </c>
      <c r="N25" s="110"/>
    </row>
    <row r="26" spans="1:14" ht="60" x14ac:dyDescent="0.25">
      <c r="A26" s="106" t="s">
        <v>61</v>
      </c>
      <c r="B26" s="105">
        <v>0.19</v>
      </c>
      <c r="C26" s="105">
        <v>0.21</v>
      </c>
      <c r="D26" s="105">
        <v>0.21</v>
      </c>
      <c r="E26" s="105">
        <v>0.21</v>
      </c>
      <c r="F26" s="106" t="s">
        <v>89</v>
      </c>
      <c r="G26" s="107"/>
      <c r="H26" s="56" t="s">
        <v>19</v>
      </c>
      <c r="N26" s="110"/>
    </row>
    <row r="27" spans="1:14" ht="75" x14ac:dyDescent="0.25">
      <c r="A27" s="106" t="s">
        <v>62</v>
      </c>
      <c r="B27" s="105">
        <v>0.2</v>
      </c>
      <c r="C27" s="105">
        <v>0.2</v>
      </c>
      <c r="D27" s="105">
        <v>0.2</v>
      </c>
      <c r="E27" s="105">
        <v>0.2</v>
      </c>
      <c r="F27" s="106" t="s">
        <v>90</v>
      </c>
      <c r="G27" s="107"/>
      <c r="H27" s="56" t="s">
        <v>19</v>
      </c>
      <c r="N27" s="110"/>
    </row>
    <row r="28" spans="1:14" ht="60" x14ac:dyDescent="0.25">
      <c r="A28" s="106" t="s">
        <v>63</v>
      </c>
      <c r="B28" s="105">
        <v>0.32</v>
      </c>
      <c r="C28" s="105">
        <v>0.32</v>
      </c>
      <c r="D28" s="105">
        <v>0.32</v>
      </c>
      <c r="E28" s="105">
        <v>0.32</v>
      </c>
      <c r="F28" s="106" t="s">
        <v>91</v>
      </c>
      <c r="G28" s="107"/>
      <c r="H28" s="56" t="s">
        <v>19</v>
      </c>
    </row>
    <row r="29" spans="1:14" ht="60" x14ac:dyDescent="0.25">
      <c r="A29" s="106" t="s">
        <v>64</v>
      </c>
      <c r="B29" s="105">
        <v>0.03</v>
      </c>
      <c r="C29" s="105">
        <v>0.03</v>
      </c>
      <c r="D29" s="105">
        <v>0.03</v>
      </c>
      <c r="E29" s="105">
        <v>0.03</v>
      </c>
      <c r="F29" s="106" t="s">
        <v>92</v>
      </c>
      <c r="G29" s="107"/>
      <c r="H29" s="56" t="s">
        <v>19</v>
      </c>
    </row>
    <row r="30" spans="1:14" ht="15.75" thickBot="1" x14ac:dyDescent="0.3"/>
    <row r="31" spans="1:14" ht="15.75" thickBot="1" x14ac:dyDescent="0.3">
      <c r="B31" s="120" t="s">
        <v>65</v>
      </c>
      <c r="C31" s="121"/>
      <c r="D31" s="121"/>
      <c r="E31" s="122"/>
    </row>
    <row r="32" spans="1:14" x14ac:dyDescent="0.25">
      <c r="B32" s="117" t="s">
        <v>47</v>
      </c>
      <c r="C32" s="117"/>
      <c r="D32" s="117"/>
      <c r="E32" s="117"/>
    </row>
    <row r="33" spans="1:5" x14ac:dyDescent="0.25">
      <c r="B33" s="80">
        <v>2022</v>
      </c>
      <c r="C33" s="80">
        <v>2023</v>
      </c>
      <c r="D33" s="80">
        <v>2024</v>
      </c>
      <c r="E33" s="80">
        <v>2025</v>
      </c>
    </row>
    <row r="34" spans="1:5" x14ac:dyDescent="0.25">
      <c r="A34" s="111" t="s">
        <v>66</v>
      </c>
      <c r="B34" s="69">
        <f>SUM(B7:B18)</f>
        <v>1.063216219428571</v>
      </c>
      <c r="C34" s="69">
        <f>SUM(C7:C18)</f>
        <v>0.97650328381714291</v>
      </c>
      <c r="D34" s="69">
        <f>SUM(D7:D18)</f>
        <v>0.99005608949348589</v>
      </c>
      <c r="E34" s="69">
        <f>SUM(E7:E18)</f>
        <v>1.0038799512833549</v>
      </c>
    </row>
    <row r="35" spans="1:5" x14ac:dyDescent="0.25">
      <c r="A35" s="111" t="s">
        <v>21</v>
      </c>
      <c r="B35" s="69">
        <f>B21</f>
        <v>0.25</v>
      </c>
      <c r="C35" s="69">
        <f>C21</f>
        <v>0.25</v>
      </c>
      <c r="D35" s="69">
        <f>D21</f>
        <v>0.25</v>
      </c>
      <c r="E35" s="69">
        <f>E21</f>
        <v>0.25</v>
      </c>
    </row>
    <row r="36" spans="1:5" x14ac:dyDescent="0.25">
      <c r="A36" s="111" t="s">
        <v>19</v>
      </c>
      <c r="B36" s="112">
        <f>SUM(B24:B29)</f>
        <v>1.21</v>
      </c>
      <c r="C36" s="112">
        <f>SUM(C24:C29)</f>
        <v>1.2200000000000002</v>
      </c>
      <c r="D36" s="112">
        <f>SUM(D24:D29)</f>
        <v>1.2200000000000002</v>
      </c>
      <c r="E36" s="112">
        <f>SUM(E24:E29)</f>
        <v>1.2200000000000002</v>
      </c>
    </row>
    <row r="37" spans="1:5" x14ac:dyDescent="0.25">
      <c r="B37" s="69">
        <f>SUM(B34:B36)</f>
        <v>2.523216219428571</v>
      </c>
      <c r="C37" s="69">
        <f t="shared" ref="C37:E37" si="3">SUM(C34:C36)</f>
        <v>2.446503283817143</v>
      </c>
      <c r="D37" s="69">
        <f t="shared" si="3"/>
        <v>2.4600560894934862</v>
      </c>
      <c r="E37" s="69">
        <f t="shared" si="3"/>
        <v>2.4738799512833554</v>
      </c>
    </row>
    <row r="38" spans="1:5" x14ac:dyDescent="0.25">
      <c r="A38" s="111" t="s">
        <v>67</v>
      </c>
      <c r="B38" s="113">
        <f>B37-SUM(B7:B29)</f>
        <v>0</v>
      </c>
      <c r="C38" s="113">
        <f>C37-SUM(C7:C29)</f>
        <v>0</v>
      </c>
      <c r="D38" s="113">
        <f>D37-SUM(D7:D29)</f>
        <v>0</v>
      </c>
      <c r="E38" s="113">
        <f>E37-SUM(E7:E29)</f>
        <v>0</v>
      </c>
    </row>
  </sheetData>
  <mergeCells count="5">
    <mergeCell ref="B32:E32"/>
    <mergeCell ref="F7:F9"/>
    <mergeCell ref="B3:E3"/>
    <mergeCell ref="F12:F15"/>
    <mergeCell ref="B31:E31"/>
  </mergeCells>
  <pageMargins left="0.7" right="0.7" top="0.75" bottom="0.75" header="0.3" footer="0.3"/>
  <pageSetup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Revenue Requirement</vt:lpstr>
      <vt:lpstr>Annual Threshold</vt:lpstr>
      <vt:lpstr>IRP Costs</vt:lpstr>
      <vt:lpstr>Non-IRP Costs</vt:lpstr>
      <vt:lpstr>'Non-IRP Costs'!Print_Area</vt:lpstr>
      <vt:lpstr>'Revenue Requirement'!Print_Area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 (PacifiCorp)</dc:creator>
  <cp:lastModifiedBy>Baker, Randy (PacifiCorp)</cp:lastModifiedBy>
  <cp:lastPrinted>2021-10-22T21:17:25Z</cp:lastPrinted>
  <dcterms:created xsi:type="dcterms:W3CDTF">2021-10-22T20:12:45Z</dcterms:created>
  <dcterms:modified xsi:type="dcterms:W3CDTF">2021-11-01T17:58:45Z</dcterms:modified>
</cp:coreProperties>
</file>