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MAP\LRF\IRP Written Support\2017 IRP\Presentations\2017 IRP Presentation Data\Response to Comments\Deliverables\"/>
    </mc:Choice>
  </mc:AlternateContent>
  <bookViews>
    <workbookView xWindow="480" yWindow="30" windowWidth="18195" windowHeight="11310" firstSheet="4" activeTab="6"/>
  </bookViews>
  <sheets>
    <sheet name="Slide 135 System Energy" sheetId="1" r:id="rId1"/>
    <sheet name="Slide 136 System Peak" sheetId="2" r:id="rId2"/>
    <sheet name="Slide 140 Ave Use Per Res Cust" sheetId="4" r:id="rId3"/>
    <sheet name="Slide 141 Winter System Peak " sheetId="5" r:id="rId4"/>
    <sheet name="Slide 142 Utah Peak Prod Wthr" sheetId="6" r:id="rId5"/>
    <sheet name="Slide 143 Oregon Peak Prod Wthr" sheetId="10" r:id="rId6"/>
    <sheet name="Slide 144 July Peak Prod Wthr" sheetId="9" r:id="rId7"/>
  </sheets>
  <calcPr calcId="152511"/>
</workbook>
</file>

<file path=xl/calcChain.xml><?xml version="1.0" encoding="utf-8"?>
<calcChain xmlns="http://schemas.openxmlformats.org/spreadsheetml/2006/main">
  <c r="W37" i="10" l="1"/>
  <c r="X37" i="10"/>
  <c r="Y37" i="10"/>
  <c r="W38" i="10"/>
  <c r="X38" i="10"/>
  <c r="Y38" i="10"/>
  <c r="W39" i="10"/>
  <c r="X39" i="10"/>
  <c r="Y39" i="10"/>
  <c r="W40" i="10"/>
  <c r="X40" i="10"/>
  <c r="Y40" i="10"/>
  <c r="W41" i="10"/>
  <c r="X41" i="10"/>
  <c r="Y41" i="10"/>
  <c r="W42" i="10"/>
  <c r="X42" i="10"/>
  <c r="Y42" i="10"/>
  <c r="W43" i="10"/>
  <c r="X43" i="10"/>
  <c r="Y43" i="10"/>
  <c r="W44" i="10"/>
  <c r="X44" i="10"/>
  <c r="Y44" i="10"/>
  <c r="W45" i="10"/>
  <c r="X45" i="10"/>
  <c r="Y45" i="10"/>
  <c r="W46" i="10"/>
  <c r="X46" i="10"/>
  <c r="Y46" i="10"/>
  <c r="W47" i="10"/>
  <c r="X47" i="10"/>
  <c r="Y47" i="10"/>
  <c r="W48" i="10"/>
  <c r="X48" i="10"/>
  <c r="Y48" i="10"/>
  <c r="Y37" i="6" l="1"/>
  <c r="X37" i="6"/>
  <c r="W37" i="6"/>
  <c r="K49" i="9" l="1"/>
  <c r="K51" i="9"/>
  <c r="K50" i="9"/>
  <c r="K59" i="9" l="1"/>
  <c r="K58" i="9"/>
  <c r="K57" i="9"/>
  <c r="K56" i="9"/>
  <c r="K55" i="9"/>
  <c r="K54" i="9"/>
  <c r="K53" i="9"/>
  <c r="K52" i="9"/>
  <c r="Y48" i="6" l="1"/>
  <c r="X48" i="6"/>
  <c r="W48" i="6"/>
  <c r="Y47" i="6"/>
  <c r="X47" i="6"/>
  <c r="W47" i="6"/>
  <c r="Y46" i="6"/>
  <c r="X46" i="6"/>
  <c r="W46" i="6"/>
  <c r="Y45" i="6"/>
  <c r="X45" i="6"/>
  <c r="W45" i="6"/>
  <c r="Y44" i="6"/>
  <c r="X44" i="6"/>
  <c r="W44" i="6"/>
  <c r="Y43" i="6"/>
  <c r="X43" i="6"/>
  <c r="W43" i="6"/>
  <c r="Y42" i="6"/>
  <c r="X42" i="6"/>
  <c r="W42" i="6"/>
  <c r="Y41" i="6"/>
  <c r="X41" i="6"/>
  <c r="W41" i="6"/>
  <c r="Y40" i="6"/>
  <c r="X40" i="6"/>
  <c r="W40" i="6"/>
  <c r="Y39" i="6"/>
  <c r="X39" i="6"/>
  <c r="W39" i="6"/>
  <c r="Y38" i="6"/>
  <c r="X38" i="6"/>
  <c r="W38" i="6"/>
  <c r="S35" i="5" l="1"/>
  <c r="R35" i="5"/>
  <c r="Q35" i="5"/>
  <c r="P35" i="5"/>
  <c r="O35" i="5"/>
  <c r="N35" i="5"/>
  <c r="M35" i="5"/>
  <c r="L35" i="5"/>
  <c r="L36" i="5" s="1"/>
  <c r="K35" i="5"/>
  <c r="J35" i="5"/>
  <c r="I35" i="5"/>
  <c r="H35" i="5"/>
  <c r="H36" i="5" s="1"/>
  <c r="G35" i="5"/>
  <c r="F35" i="5"/>
  <c r="E35" i="5"/>
  <c r="D35" i="5"/>
  <c r="D36" i="5" s="1"/>
  <c r="C35" i="5"/>
  <c r="S34" i="5"/>
  <c r="R34" i="5"/>
  <c r="Q34" i="5"/>
  <c r="P34" i="5"/>
  <c r="O34" i="5"/>
  <c r="N34" i="5"/>
  <c r="N36" i="5" s="1"/>
  <c r="M34" i="5"/>
  <c r="L34" i="5"/>
  <c r="K34" i="5"/>
  <c r="K36" i="5" s="1"/>
  <c r="J34" i="5"/>
  <c r="J36" i="5" s="1"/>
  <c r="I34" i="5"/>
  <c r="H34" i="5"/>
  <c r="G34" i="5"/>
  <c r="F34" i="5"/>
  <c r="E34" i="5"/>
  <c r="D34" i="5"/>
  <c r="C34" i="5"/>
  <c r="S36" i="5"/>
  <c r="O36" i="5"/>
  <c r="P36" i="5" l="1"/>
  <c r="F36" i="5"/>
  <c r="R36" i="5"/>
  <c r="G36" i="5"/>
  <c r="E36" i="5"/>
  <c r="I36" i="5"/>
  <c r="M36" i="5"/>
  <c r="Q36" i="5"/>
  <c r="C36" i="5" l="1"/>
</calcChain>
</file>

<file path=xl/sharedStrings.xml><?xml version="1.0" encoding="utf-8"?>
<sst xmlns="http://schemas.openxmlformats.org/spreadsheetml/2006/main" count="81" uniqueCount="53">
  <si>
    <t>2015 IRP Update</t>
  </si>
  <si>
    <t>2017 IRP</t>
  </si>
  <si>
    <t>2015 Update to 2017 IRP Variance</t>
  </si>
  <si>
    <t>Annual</t>
  </si>
  <si>
    <t>Year</t>
  </si>
  <si>
    <t>CA</t>
  </si>
  <si>
    <t>ID</t>
  </si>
  <si>
    <t>OR</t>
  </si>
  <si>
    <t>UT</t>
  </si>
  <si>
    <t>WA</t>
  </si>
  <si>
    <t>California</t>
  </si>
  <si>
    <t>Idaho</t>
  </si>
  <si>
    <t>Oregon</t>
  </si>
  <si>
    <t>Utah</t>
  </si>
  <si>
    <t>Washington</t>
  </si>
  <si>
    <t>Wyoming</t>
  </si>
  <si>
    <t>Forecast California</t>
  </si>
  <si>
    <t>Forecast Idaho</t>
  </si>
  <si>
    <t>Forecast Oregon</t>
  </si>
  <si>
    <t>Forecast Utah</t>
  </si>
  <si>
    <t>Forecast Washington</t>
  </si>
  <si>
    <t>Forecast Wyoming</t>
  </si>
  <si>
    <t>Weather Normalized Residential Use Per Customer (kWh/Year)</t>
  </si>
  <si>
    <t>2015 IRP Update (Summer)</t>
  </si>
  <si>
    <t>2017 IRP (Summer)</t>
  </si>
  <si>
    <t>Winter</t>
  </si>
  <si>
    <t>2015 IRP Update (Winter)</t>
  </si>
  <si>
    <t>2017 IRP (Winter)</t>
  </si>
  <si>
    <t>Variance</t>
  </si>
  <si>
    <t>PacifiCorp Forecast Coincident Peak (MW)</t>
  </si>
  <si>
    <t>20 Year</t>
  </si>
  <si>
    <t>10 Year</t>
  </si>
  <si>
    <t>5 Year</t>
  </si>
  <si>
    <t>Month</t>
  </si>
  <si>
    <t>Average</t>
  </si>
  <si>
    <t>Utah Peak Producing Weather (Average Dry Bulb Temperature on Peak Day (Deg F.))</t>
  </si>
  <si>
    <t>Oregon Peak Producing Weather (Average Dry Bulb Temperature on Peak Day (Deg F.))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</si>
  <si>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</si>
  <si>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</si>
  <si>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</si>
  <si>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</si>
  <si>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</si>
  <si>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</si>
  <si>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</si>
  <si>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</si>
  <si>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</si>
  <si>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</si>
  <si>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</si>
  <si>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</si>
  <si>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Peak Producing Average Temperatures (July History)</t>
  </si>
  <si>
    <t>10-Year Moving Average for Utah July</t>
  </si>
  <si>
    <t>WY PPL</t>
  </si>
  <si>
    <t>WY UPL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</si>
</sst>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PacifiCorp</a:t>
            </a:r>
            <a:r>
              <a:rPr lang="en-US" sz="1600" baseline="0"/>
              <a:t> 2015 IRP Update vs. 2017 IRP (Load Forecast)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42300191809456"/>
          <c:y val="0.13737889772357911"/>
          <c:w val="0.78178470890212115"/>
          <c:h val="0.64823104920404284"/>
        </c:manualLayout>
      </c:layout>
      <c:lineChart>
        <c:grouping val="standard"/>
        <c:varyColors val="0"/>
        <c:ser>
          <c:idx val="1"/>
          <c:order val="0"/>
          <c:tx>
            <c:strRef>
              <c:f>'Slide 135 System Energy'!$A$38</c:f>
              <c:strCache>
                <c:ptCount val="1"/>
                <c:pt idx="0">
                  <c:v>2015 IRP Update</c:v>
                </c:pt>
              </c:strCache>
            </c:strRef>
          </c:tx>
          <c:marker>
            <c:symbol val="square"/>
            <c:size val="7"/>
          </c:marker>
          <c:cat>
            <c:numRef>
              <c:f>'Slide 135 System Energy'!$B$37:$R$37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135 System Energy'!$B$38:$R$38</c:f>
              <c:numCache>
                <c:formatCode>#,##0</c:formatCode>
                <c:ptCount val="17"/>
                <c:pt idx="0">
                  <c:v>62269.1</c:v>
                </c:pt>
                <c:pt idx="1">
                  <c:v>63382.06</c:v>
                </c:pt>
                <c:pt idx="2">
                  <c:v>64382.22</c:v>
                </c:pt>
                <c:pt idx="3">
                  <c:v>65083.29</c:v>
                </c:pt>
                <c:pt idx="4">
                  <c:v>65573.070000000007</c:v>
                </c:pt>
                <c:pt idx="5">
                  <c:v>66238.11</c:v>
                </c:pt>
                <c:pt idx="6">
                  <c:v>66904.22</c:v>
                </c:pt>
                <c:pt idx="7">
                  <c:v>67760.86</c:v>
                </c:pt>
                <c:pt idx="8">
                  <c:v>68236.69</c:v>
                </c:pt>
                <c:pt idx="9">
                  <c:v>68857.14</c:v>
                </c:pt>
                <c:pt idx="10">
                  <c:v>69511.75</c:v>
                </c:pt>
                <c:pt idx="11">
                  <c:v>70342.92</c:v>
                </c:pt>
                <c:pt idx="12">
                  <c:v>70853.210000000006</c:v>
                </c:pt>
                <c:pt idx="13">
                  <c:v>71535.23</c:v>
                </c:pt>
                <c:pt idx="14">
                  <c:v>72213.25</c:v>
                </c:pt>
                <c:pt idx="15">
                  <c:v>73044.36</c:v>
                </c:pt>
                <c:pt idx="16">
                  <c:v>73581.23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'Slide 135 System Energy'!$A$39</c:f>
              <c:strCache>
                <c:ptCount val="1"/>
                <c:pt idx="0">
                  <c:v>2017 IRP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'Slide 135 System Energy'!$B$37:$R$37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135 System Energy'!$B$39:$R$39</c:f>
              <c:numCache>
                <c:formatCode>#,##0</c:formatCode>
                <c:ptCount val="17"/>
                <c:pt idx="0">
                  <c:v>60088.67</c:v>
                </c:pt>
                <c:pt idx="1">
                  <c:v>60735.64</c:v>
                </c:pt>
                <c:pt idx="2">
                  <c:v>61410.879999999997</c:v>
                </c:pt>
                <c:pt idx="3">
                  <c:v>62002.73</c:v>
                </c:pt>
                <c:pt idx="4">
                  <c:v>62452.32</c:v>
                </c:pt>
                <c:pt idx="5">
                  <c:v>63174.35</c:v>
                </c:pt>
                <c:pt idx="6">
                  <c:v>63976.57</c:v>
                </c:pt>
                <c:pt idx="7">
                  <c:v>64798.49</c:v>
                </c:pt>
                <c:pt idx="8">
                  <c:v>65375.9</c:v>
                </c:pt>
                <c:pt idx="9">
                  <c:v>65408.2</c:v>
                </c:pt>
                <c:pt idx="10">
                  <c:v>65930.850000000006</c:v>
                </c:pt>
                <c:pt idx="11">
                  <c:v>66675.539999999994</c:v>
                </c:pt>
                <c:pt idx="12">
                  <c:v>67335.67</c:v>
                </c:pt>
                <c:pt idx="13">
                  <c:v>67935.960000000006</c:v>
                </c:pt>
                <c:pt idx="14">
                  <c:v>68618.97</c:v>
                </c:pt>
                <c:pt idx="15">
                  <c:v>69501.820000000007</c:v>
                </c:pt>
                <c:pt idx="16">
                  <c:v>69998.98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'Slide 135 System Energy'!$A$40</c:f>
              <c:strCache>
                <c:ptCount val="1"/>
                <c:pt idx="0">
                  <c:v>2015 Update to 2017 IRP Variance</c:v>
                </c:pt>
              </c:strCache>
            </c:strRef>
          </c:tx>
          <c:cat>
            <c:numRef>
              <c:f>'Slide 135 System Energy'!$B$37:$R$37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135 System Energy'!$B$40:$R$40</c:f>
              <c:numCache>
                <c:formatCode>#,##0</c:formatCode>
                <c:ptCount val="17"/>
                <c:pt idx="0">
                  <c:v>-2180.4300000000003</c:v>
                </c:pt>
                <c:pt idx="1">
                  <c:v>-2646.4199999999983</c:v>
                </c:pt>
                <c:pt idx="2">
                  <c:v>-2971.3400000000038</c:v>
                </c:pt>
                <c:pt idx="3">
                  <c:v>-3080.5599999999977</c:v>
                </c:pt>
                <c:pt idx="4">
                  <c:v>-3120.7500000000073</c:v>
                </c:pt>
                <c:pt idx="5">
                  <c:v>-3063.760000000002</c:v>
                </c:pt>
                <c:pt idx="6">
                  <c:v>-2927.6500000000015</c:v>
                </c:pt>
                <c:pt idx="7">
                  <c:v>-2962.3700000000026</c:v>
                </c:pt>
                <c:pt idx="8">
                  <c:v>-2860.7900000000009</c:v>
                </c:pt>
                <c:pt idx="9">
                  <c:v>-3448.9400000000023</c:v>
                </c:pt>
                <c:pt idx="10">
                  <c:v>-3580.8999999999942</c:v>
                </c:pt>
                <c:pt idx="11">
                  <c:v>-3667.3800000000047</c:v>
                </c:pt>
                <c:pt idx="12">
                  <c:v>-3517.5400000000081</c:v>
                </c:pt>
                <c:pt idx="13">
                  <c:v>-3599.2699999999895</c:v>
                </c:pt>
                <c:pt idx="14">
                  <c:v>-3594.2799999999988</c:v>
                </c:pt>
                <c:pt idx="15">
                  <c:v>-3542.5399999999936</c:v>
                </c:pt>
                <c:pt idx="16">
                  <c:v>-3582.25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075736"/>
        <c:axId val="329844080"/>
      </c:lineChart>
      <c:catAx>
        <c:axId val="33407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844080"/>
        <c:crosses val="autoZero"/>
        <c:auto val="1"/>
        <c:lblAlgn val="ctr"/>
        <c:lblOffset val="100"/>
        <c:noMultiLvlLbl val="0"/>
      </c:catAx>
      <c:valAx>
        <c:axId val="32984408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1"/>
                </a:pPr>
                <a:r>
                  <a:rPr lang="en-US" sz="1200" b="1"/>
                  <a:t>GWh</a:t>
                </a:r>
              </a:p>
            </c:rich>
          </c:tx>
          <c:layout>
            <c:manualLayout>
              <c:xMode val="edge"/>
              <c:yMode val="edge"/>
              <c:x val="1.873367398891207E-2"/>
              <c:y val="0.48645387220626207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3407573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t"/>
      <c:legendEntry>
        <c:idx val="2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PacifiCorp</a:t>
            </a:r>
            <a:r>
              <a:rPr lang="en-US" sz="1600" baseline="0"/>
              <a:t> 2015 IRP Update vs. 2017 IRP (System Coincident Peak Load Forecast)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032716647527569"/>
          <c:y val="0.13690771027906509"/>
          <c:w val="0.78280868956549676"/>
          <c:h val="0.63317739472143186"/>
        </c:manualLayout>
      </c:layout>
      <c:lineChart>
        <c:grouping val="standard"/>
        <c:varyColors val="0"/>
        <c:ser>
          <c:idx val="2"/>
          <c:order val="0"/>
          <c:tx>
            <c:strRef>
              <c:f>'Slide 136 System Peak'!$A$37</c:f>
              <c:strCache>
                <c:ptCount val="1"/>
                <c:pt idx="0">
                  <c:v>2015 IRP Update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'Slide 136 System Peak'!$B$36:$R$36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136 System Peak'!$B$37:$R$37</c:f>
              <c:numCache>
                <c:formatCode>#,##0</c:formatCode>
                <c:ptCount val="17"/>
                <c:pt idx="0">
                  <c:v>10283.047</c:v>
                </c:pt>
                <c:pt idx="1">
                  <c:v>10469.398999999999</c:v>
                </c:pt>
                <c:pt idx="2">
                  <c:v>10615.721</c:v>
                </c:pt>
                <c:pt idx="3">
                  <c:v>10722.35</c:v>
                </c:pt>
                <c:pt idx="4">
                  <c:v>10841.65</c:v>
                </c:pt>
                <c:pt idx="5">
                  <c:v>10949.748</c:v>
                </c:pt>
                <c:pt idx="6">
                  <c:v>11049.543</c:v>
                </c:pt>
                <c:pt idx="7">
                  <c:v>11154.565000000001</c:v>
                </c:pt>
                <c:pt idx="8">
                  <c:v>11252.558999999999</c:v>
                </c:pt>
                <c:pt idx="9">
                  <c:v>11369.564</c:v>
                </c:pt>
                <c:pt idx="10">
                  <c:v>11484.92</c:v>
                </c:pt>
                <c:pt idx="11">
                  <c:v>11591.748</c:v>
                </c:pt>
                <c:pt idx="12">
                  <c:v>11694.912</c:v>
                </c:pt>
                <c:pt idx="13">
                  <c:v>11805.915000000001</c:v>
                </c:pt>
                <c:pt idx="14">
                  <c:v>11913.233</c:v>
                </c:pt>
                <c:pt idx="15">
                  <c:v>12044.581</c:v>
                </c:pt>
                <c:pt idx="16">
                  <c:v>12158.198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'Slide 136 System Peak'!$A$38</c:f>
              <c:strCache>
                <c:ptCount val="1"/>
                <c:pt idx="0">
                  <c:v>2017 IRP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'Slide 136 System Peak'!$B$36:$R$36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136 System Peak'!$B$38:$R$38</c:f>
              <c:numCache>
                <c:formatCode>#,##0</c:formatCode>
                <c:ptCount val="17"/>
                <c:pt idx="0">
                  <c:v>10133.130999999999</c:v>
                </c:pt>
                <c:pt idx="1">
                  <c:v>10234.322</c:v>
                </c:pt>
                <c:pt idx="2">
                  <c:v>10326.712</c:v>
                </c:pt>
                <c:pt idx="3">
                  <c:v>10423.819</c:v>
                </c:pt>
                <c:pt idx="4">
                  <c:v>10541</c:v>
                </c:pt>
                <c:pt idx="5">
                  <c:v>10648.316999999999</c:v>
                </c:pt>
                <c:pt idx="6">
                  <c:v>10732.232</c:v>
                </c:pt>
                <c:pt idx="7">
                  <c:v>10831.764999999999</c:v>
                </c:pt>
                <c:pt idx="8">
                  <c:v>10949.368</c:v>
                </c:pt>
                <c:pt idx="9">
                  <c:v>10964.186</c:v>
                </c:pt>
                <c:pt idx="10">
                  <c:v>11056.291999999999</c:v>
                </c:pt>
                <c:pt idx="11">
                  <c:v>11135.885</c:v>
                </c:pt>
                <c:pt idx="12">
                  <c:v>11252.643</c:v>
                </c:pt>
                <c:pt idx="13">
                  <c:v>11347.486000000001</c:v>
                </c:pt>
                <c:pt idx="14">
                  <c:v>11456.495000000001</c:v>
                </c:pt>
                <c:pt idx="15">
                  <c:v>11601.614</c:v>
                </c:pt>
                <c:pt idx="16">
                  <c:v>11695.516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'Slide 136 System Peak'!$A$39</c:f>
              <c:strCache>
                <c:ptCount val="1"/>
                <c:pt idx="0">
                  <c:v>2015 Update to 2017 IRP Variance</c:v>
                </c:pt>
              </c:strCache>
            </c:strRef>
          </c:tx>
          <c:cat>
            <c:numRef>
              <c:f>'Slide 136 System Peak'!$B$36:$R$36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136 System Peak'!$B$39:$R$39</c:f>
              <c:numCache>
                <c:formatCode>#,##0</c:formatCode>
                <c:ptCount val="17"/>
                <c:pt idx="0">
                  <c:v>-149.91600000000108</c:v>
                </c:pt>
                <c:pt idx="1">
                  <c:v>-235.07699999999932</c:v>
                </c:pt>
                <c:pt idx="2">
                  <c:v>-289.00900000000001</c:v>
                </c:pt>
                <c:pt idx="3">
                  <c:v>-298.53100000000086</c:v>
                </c:pt>
                <c:pt idx="4">
                  <c:v>-300.64999999999964</c:v>
                </c:pt>
                <c:pt idx="5">
                  <c:v>-301.43100000000049</c:v>
                </c:pt>
                <c:pt idx="6">
                  <c:v>-317.31099999999969</c:v>
                </c:pt>
                <c:pt idx="7">
                  <c:v>-322.80000000000109</c:v>
                </c:pt>
                <c:pt idx="8">
                  <c:v>-303.19099999999889</c:v>
                </c:pt>
                <c:pt idx="9">
                  <c:v>-405.37800000000061</c:v>
                </c:pt>
                <c:pt idx="10">
                  <c:v>-428.62800000000061</c:v>
                </c:pt>
                <c:pt idx="11">
                  <c:v>-455.86299999999937</c:v>
                </c:pt>
                <c:pt idx="12">
                  <c:v>-442.26900000000023</c:v>
                </c:pt>
                <c:pt idx="13">
                  <c:v>-458.42900000000009</c:v>
                </c:pt>
                <c:pt idx="14">
                  <c:v>-456.73799999999937</c:v>
                </c:pt>
                <c:pt idx="15">
                  <c:v>-442.96700000000055</c:v>
                </c:pt>
                <c:pt idx="16">
                  <c:v>-462.6820000000007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845256"/>
        <c:axId val="329845648"/>
      </c:lineChart>
      <c:catAx>
        <c:axId val="329845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9845648"/>
        <c:crosses val="autoZero"/>
        <c:auto val="1"/>
        <c:lblAlgn val="ctr"/>
        <c:lblOffset val="100"/>
        <c:noMultiLvlLbl val="0"/>
      </c:catAx>
      <c:valAx>
        <c:axId val="3298456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layout/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29845256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t"/>
      <c:legendEntry>
        <c:idx val="2"/>
        <c:delete val="1"/>
      </c:legendEntry>
      <c:layout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Weather Normalized Residential Average Use</a:t>
            </a:r>
            <a:r>
              <a:rPr lang="en-US" baseline="0"/>
              <a:t> Per Customer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39768030302483"/>
          <c:y val="0.11409770419013829"/>
          <c:w val="0.69397231775705082"/>
          <c:h val="0.73104914257259346"/>
        </c:manualLayout>
      </c:layout>
      <c:lineChart>
        <c:grouping val="standard"/>
        <c:varyColors val="0"/>
        <c:ser>
          <c:idx val="0"/>
          <c:order val="0"/>
          <c:tx>
            <c:v>California Actual</c:v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Cust'!$C$31:$C$56</c:f>
              <c:numCache>
                <c:formatCode>#,##0</c:formatCode>
                <c:ptCount val="26"/>
                <c:pt idx="0">
                  <c:v>11272.762115808957</c:v>
                </c:pt>
                <c:pt idx="1">
                  <c:v>11426.451230927181</c:v>
                </c:pt>
                <c:pt idx="2">
                  <c:v>11368.489667778613</c:v>
                </c:pt>
                <c:pt idx="3">
                  <c:v>11408.516768146917</c:v>
                </c:pt>
                <c:pt idx="4">
                  <c:v>11063.965332691365</c:v>
                </c:pt>
                <c:pt idx="5">
                  <c:v>11470.199385688782</c:v>
                </c:pt>
                <c:pt idx="6">
                  <c:v>11096.588838461537</c:v>
                </c:pt>
                <c:pt idx="7">
                  <c:v>10872.252566612256</c:v>
                </c:pt>
                <c:pt idx="8">
                  <c:v>10651.836943984812</c:v>
                </c:pt>
                <c:pt idx="9">
                  <c:v>10433.006944429897</c:v>
                </c:pt>
                <c:pt idx="10">
                  <c:v>10194.605389020164</c:v>
                </c:pt>
              </c:numCache>
            </c:numRef>
          </c:val>
          <c:smooth val="0"/>
        </c:ser>
        <c:ser>
          <c:idx val="1"/>
          <c:order val="1"/>
          <c:tx>
            <c:v>California</c:v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Cust'!$J$31:$J$56</c:f>
              <c:numCache>
                <c:formatCode>#,##0</c:formatCode>
                <c:ptCount val="26"/>
                <c:pt idx="10">
                  <c:v>10194.605389020164</c:v>
                </c:pt>
                <c:pt idx="11">
                  <c:v>10372.905952041434</c:v>
                </c:pt>
                <c:pt idx="12">
                  <c:v>10175.131176948475</c:v>
                </c:pt>
                <c:pt idx="13">
                  <c:v>10079.242200474751</c:v>
                </c:pt>
                <c:pt idx="14">
                  <c:v>9962.8226055555697</c:v>
                </c:pt>
                <c:pt idx="15">
                  <c:v>10011.608365684378</c:v>
                </c:pt>
                <c:pt idx="16">
                  <c:v>9902.6022638067516</c:v>
                </c:pt>
                <c:pt idx="17">
                  <c:v>9848.6975169623365</c:v>
                </c:pt>
                <c:pt idx="18">
                  <c:v>9748.9592078461646</c:v>
                </c:pt>
                <c:pt idx="19">
                  <c:v>9737.4610801107956</c:v>
                </c:pt>
                <c:pt idx="20">
                  <c:v>9597.9705481054571</c:v>
                </c:pt>
                <c:pt idx="21">
                  <c:v>9494.7088119567616</c:v>
                </c:pt>
                <c:pt idx="22">
                  <c:v>9441.5128780472096</c:v>
                </c:pt>
                <c:pt idx="23">
                  <c:v>9438.1931074213644</c:v>
                </c:pt>
                <c:pt idx="24">
                  <c:v>9359.5094381210038</c:v>
                </c:pt>
                <c:pt idx="25">
                  <c:v>9366.7046879734608</c:v>
                </c:pt>
              </c:numCache>
            </c:numRef>
          </c:val>
          <c:smooth val="0"/>
        </c:ser>
        <c:ser>
          <c:idx val="2"/>
          <c:order val="2"/>
          <c:tx>
            <c:v>Idaho Actual</c:v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Cust'!$D$31:$D$56</c:f>
              <c:numCache>
                <c:formatCode>#,##0</c:formatCode>
                <c:ptCount val="26"/>
                <c:pt idx="0">
                  <c:v>12485.30179684468</c:v>
                </c:pt>
                <c:pt idx="1">
                  <c:v>12734.157733527718</c:v>
                </c:pt>
                <c:pt idx="2">
                  <c:v>12760.183475387348</c:v>
                </c:pt>
                <c:pt idx="3">
                  <c:v>12666.784351633169</c:v>
                </c:pt>
                <c:pt idx="4">
                  <c:v>12460.765467054349</c:v>
                </c:pt>
                <c:pt idx="5">
                  <c:v>12433.810246841997</c:v>
                </c:pt>
                <c:pt idx="6">
                  <c:v>12277.038116454189</c:v>
                </c:pt>
                <c:pt idx="7">
                  <c:v>11905.836276600452</c:v>
                </c:pt>
                <c:pt idx="8">
                  <c:v>11634.108912086385</c:v>
                </c:pt>
                <c:pt idx="9">
                  <c:v>11537.807198041543</c:v>
                </c:pt>
                <c:pt idx="10">
                  <c:v>11162.439957021961</c:v>
                </c:pt>
              </c:numCache>
            </c:numRef>
          </c:val>
          <c:smooth val="0"/>
        </c:ser>
        <c:ser>
          <c:idx val="3"/>
          <c:order val="3"/>
          <c:tx>
            <c:v>Idaho</c:v>
          </c:tx>
          <c:spPr>
            <a:ln w="50800">
              <a:solidFill>
                <a:srgbClr val="00B05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Cust'!$K$31:$K$56</c:f>
              <c:numCache>
                <c:formatCode>#,##0</c:formatCode>
                <c:ptCount val="26"/>
                <c:pt idx="10">
                  <c:v>11162.439957021961</c:v>
                </c:pt>
                <c:pt idx="11">
                  <c:v>11128.334842067301</c:v>
                </c:pt>
                <c:pt idx="12">
                  <c:v>10996.136858036496</c:v>
                </c:pt>
                <c:pt idx="13">
                  <c:v>10852.013793788827</c:v>
                </c:pt>
                <c:pt idx="14">
                  <c:v>10675.491275675198</c:v>
                </c:pt>
                <c:pt idx="15">
                  <c:v>10517.044673216855</c:v>
                </c:pt>
                <c:pt idx="16">
                  <c:v>10295.529260443645</c:v>
                </c:pt>
                <c:pt idx="17">
                  <c:v>10163.360534767273</c:v>
                </c:pt>
                <c:pt idx="18">
                  <c:v>9999.723495801416</c:v>
                </c:pt>
                <c:pt idx="19">
                  <c:v>9909.9252709960419</c:v>
                </c:pt>
                <c:pt idx="20">
                  <c:v>9640.1617437677214</c:v>
                </c:pt>
                <c:pt idx="21">
                  <c:v>9529.3861171579356</c:v>
                </c:pt>
                <c:pt idx="22">
                  <c:v>9425.2226085331731</c:v>
                </c:pt>
                <c:pt idx="23">
                  <c:v>9385.179304664618</c:v>
                </c:pt>
                <c:pt idx="24">
                  <c:v>9276.6588180602794</c:v>
                </c:pt>
                <c:pt idx="25">
                  <c:v>9329.832330884421</c:v>
                </c:pt>
              </c:numCache>
            </c:numRef>
          </c:val>
          <c:smooth val="0"/>
        </c:ser>
        <c:ser>
          <c:idx val="4"/>
          <c:order val="4"/>
          <c:tx>
            <c:v>Oregon Actual</c:v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Cust'!$E$31:$E$56</c:f>
              <c:numCache>
                <c:formatCode>#,##0</c:formatCode>
                <c:ptCount val="26"/>
                <c:pt idx="0">
                  <c:v>11863.715955795355</c:v>
                </c:pt>
                <c:pt idx="1">
                  <c:v>12118.827912089091</c:v>
                </c:pt>
                <c:pt idx="2">
                  <c:v>11967.488718356886</c:v>
                </c:pt>
                <c:pt idx="3">
                  <c:v>11789.377388687588</c:v>
                </c:pt>
                <c:pt idx="4">
                  <c:v>11567.469807591726</c:v>
                </c:pt>
                <c:pt idx="5">
                  <c:v>11842.27563843735</c:v>
                </c:pt>
                <c:pt idx="6">
                  <c:v>11562.83981495944</c:v>
                </c:pt>
                <c:pt idx="7">
                  <c:v>11419.682876542254</c:v>
                </c:pt>
                <c:pt idx="8">
                  <c:v>11200.764585670348</c:v>
                </c:pt>
                <c:pt idx="9">
                  <c:v>11146.297487751679</c:v>
                </c:pt>
                <c:pt idx="10">
                  <c:v>11063.735646496412</c:v>
                </c:pt>
              </c:numCache>
            </c:numRef>
          </c:val>
          <c:smooth val="0"/>
        </c:ser>
        <c:ser>
          <c:idx val="5"/>
          <c:order val="5"/>
          <c:tx>
            <c:v>Oregon</c:v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Cust'!$L$31:$L$56</c:f>
              <c:numCache>
                <c:formatCode>#,##0</c:formatCode>
                <c:ptCount val="26"/>
                <c:pt idx="10">
                  <c:v>11063.735646496412</c:v>
                </c:pt>
                <c:pt idx="11">
                  <c:v>11024.290499154744</c:v>
                </c:pt>
                <c:pt idx="12">
                  <c:v>10786.200042117518</c:v>
                </c:pt>
                <c:pt idx="13">
                  <c:v>10697.868112046097</c:v>
                </c:pt>
                <c:pt idx="14">
                  <c:v>10622.976311323813</c:v>
                </c:pt>
                <c:pt idx="15">
                  <c:v>10402.023168126563</c:v>
                </c:pt>
                <c:pt idx="16">
                  <c:v>10205.261369928918</c:v>
                </c:pt>
                <c:pt idx="17">
                  <c:v>10147.457948290625</c:v>
                </c:pt>
                <c:pt idx="18">
                  <c:v>10085.529447771036</c:v>
                </c:pt>
                <c:pt idx="19">
                  <c:v>10071.26096234199</c:v>
                </c:pt>
                <c:pt idx="20">
                  <c:v>9941.9907247123574</c:v>
                </c:pt>
                <c:pt idx="21">
                  <c:v>9857.3899395225508</c:v>
                </c:pt>
                <c:pt idx="22">
                  <c:v>9780.672904305693</c:v>
                </c:pt>
                <c:pt idx="23">
                  <c:v>9757.4291816874575</c:v>
                </c:pt>
                <c:pt idx="24">
                  <c:v>9652.6061593597369</c:v>
                </c:pt>
                <c:pt idx="25">
                  <c:v>9562.2489826668516</c:v>
                </c:pt>
              </c:numCache>
            </c:numRef>
          </c:val>
          <c:smooth val="0"/>
        </c:ser>
        <c:ser>
          <c:idx val="6"/>
          <c:order val="6"/>
          <c:tx>
            <c:v>Utah Actual</c:v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Cust'!$F$31:$F$56</c:f>
              <c:numCache>
                <c:formatCode>#,##0</c:formatCode>
                <c:ptCount val="26"/>
                <c:pt idx="0">
                  <c:v>9040.1970449554065</c:v>
                </c:pt>
                <c:pt idx="1">
                  <c:v>9238.7160865860042</c:v>
                </c:pt>
                <c:pt idx="2">
                  <c:v>9373.0135649835556</c:v>
                </c:pt>
                <c:pt idx="3">
                  <c:v>9478.1290140291694</c:v>
                </c:pt>
                <c:pt idx="4">
                  <c:v>9461.2288083856347</c:v>
                </c:pt>
                <c:pt idx="5">
                  <c:v>9552.0120931473575</c:v>
                </c:pt>
                <c:pt idx="6">
                  <c:v>9566.3730123799105</c:v>
                </c:pt>
                <c:pt idx="7">
                  <c:v>9357.122681679848</c:v>
                </c:pt>
                <c:pt idx="8">
                  <c:v>9001.6052755668406</c:v>
                </c:pt>
                <c:pt idx="9">
                  <c:v>9079.4627303088873</c:v>
                </c:pt>
                <c:pt idx="10">
                  <c:v>8831.7724246159269</c:v>
                </c:pt>
              </c:numCache>
            </c:numRef>
          </c:val>
          <c:smooth val="0"/>
        </c:ser>
        <c:ser>
          <c:idx val="7"/>
          <c:order val="7"/>
          <c:tx>
            <c:v>Utah</c:v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Cust'!$M$31:$M$56</c:f>
              <c:numCache>
                <c:formatCode>#,##0</c:formatCode>
                <c:ptCount val="26"/>
                <c:pt idx="10">
                  <c:v>8831.7724246159269</c:v>
                </c:pt>
                <c:pt idx="11">
                  <c:v>8756.5087012829663</c:v>
                </c:pt>
                <c:pt idx="12">
                  <c:v>8478.140289285986</c:v>
                </c:pt>
                <c:pt idx="13">
                  <c:v>8255.760185332434</c:v>
                </c:pt>
                <c:pt idx="14">
                  <c:v>8021.624428552881</c:v>
                </c:pt>
                <c:pt idx="15">
                  <c:v>7847.636089634454</c:v>
                </c:pt>
                <c:pt idx="16">
                  <c:v>7676.8869896580773</c:v>
                </c:pt>
                <c:pt idx="17">
                  <c:v>7569.5535017279499</c:v>
                </c:pt>
                <c:pt idx="18">
                  <c:v>7461.9394093816481</c:v>
                </c:pt>
                <c:pt idx="19">
                  <c:v>7403.7273016061054</c:v>
                </c:pt>
                <c:pt idx="20">
                  <c:v>7219.2301139978563</c:v>
                </c:pt>
                <c:pt idx="21">
                  <c:v>7132.1911121628909</c:v>
                </c:pt>
                <c:pt idx="22">
                  <c:v>7058.9719436951164</c:v>
                </c:pt>
                <c:pt idx="23">
                  <c:v>7038.8693046718909</c:v>
                </c:pt>
                <c:pt idx="24">
                  <c:v>6935.4563698185011</c:v>
                </c:pt>
                <c:pt idx="25">
                  <c:v>6940.8166535295586</c:v>
                </c:pt>
              </c:numCache>
            </c:numRef>
          </c:val>
          <c:smooth val="0"/>
        </c:ser>
        <c:ser>
          <c:idx val="8"/>
          <c:order val="8"/>
          <c:tx>
            <c:v>Washington Actual</c:v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Cust'!$G$31:$G$56</c:f>
              <c:numCache>
                <c:formatCode>#,##0</c:formatCode>
                <c:ptCount val="26"/>
                <c:pt idx="0">
                  <c:v>15548.802639399191</c:v>
                </c:pt>
                <c:pt idx="1">
                  <c:v>15577.259560759238</c:v>
                </c:pt>
                <c:pt idx="2">
                  <c:v>15704.112723228473</c:v>
                </c:pt>
                <c:pt idx="3">
                  <c:v>15373.842362632789</c:v>
                </c:pt>
                <c:pt idx="4">
                  <c:v>15327.004999340574</c:v>
                </c:pt>
                <c:pt idx="5">
                  <c:v>15622.073658451167</c:v>
                </c:pt>
                <c:pt idx="6">
                  <c:v>15394.316574194429</c:v>
                </c:pt>
                <c:pt idx="7">
                  <c:v>15305.425128615943</c:v>
                </c:pt>
                <c:pt idx="8">
                  <c:v>15169.399473337893</c:v>
                </c:pt>
                <c:pt idx="9">
                  <c:v>15210.376469069841</c:v>
                </c:pt>
                <c:pt idx="10">
                  <c:v>14888.970614617363</c:v>
                </c:pt>
              </c:numCache>
            </c:numRef>
          </c:val>
          <c:smooth val="0"/>
        </c:ser>
        <c:ser>
          <c:idx val="9"/>
          <c:order val="9"/>
          <c:tx>
            <c:v>Washington</c:v>
          </c:tx>
          <c:spPr>
            <a:ln w="50800">
              <a:solidFill>
                <a:srgbClr val="7030A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Cust'!$N$31:$N$56</c:f>
              <c:numCache>
                <c:formatCode>#,##0</c:formatCode>
                <c:ptCount val="26"/>
                <c:pt idx="10">
                  <c:v>14888.970614617363</c:v>
                </c:pt>
                <c:pt idx="11">
                  <c:v>14721.06369062884</c:v>
                </c:pt>
                <c:pt idx="12">
                  <c:v>14559.853234718881</c:v>
                </c:pt>
                <c:pt idx="13">
                  <c:v>14458.064932217079</c:v>
                </c:pt>
                <c:pt idx="14">
                  <c:v>14328.400008377213</c:v>
                </c:pt>
                <c:pt idx="15">
                  <c:v>14262.17731794574</c:v>
                </c:pt>
                <c:pt idx="16">
                  <c:v>14088.749161403242</c:v>
                </c:pt>
                <c:pt idx="17">
                  <c:v>13994.80222436811</c:v>
                </c:pt>
                <c:pt idx="18">
                  <c:v>13860.391792732875</c:v>
                </c:pt>
                <c:pt idx="19">
                  <c:v>13832.489630043219</c:v>
                </c:pt>
                <c:pt idx="20">
                  <c:v>13647.430465187352</c:v>
                </c:pt>
                <c:pt idx="21">
                  <c:v>13563.328007590191</c:v>
                </c:pt>
                <c:pt idx="22">
                  <c:v>13491.34797536252</c:v>
                </c:pt>
                <c:pt idx="23">
                  <c:v>13459.862055189009</c:v>
                </c:pt>
                <c:pt idx="24">
                  <c:v>13378.367212796586</c:v>
                </c:pt>
                <c:pt idx="25">
                  <c:v>13430.865839897215</c:v>
                </c:pt>
              </c:numCache>
            </c:numRef>
          </c:val>
          <c:smooth val="0"/>
        </c:ser>
        <c:ser>
          <c:idx val="10"/>
          <c:order val="10"/>
          <c:tx>
            <c:v>Wyoming Actual</c:v>
          </c:tx>
          <c:spPr>
            <a:ln w="50800">
              <a:solidFill>
                <a:sysClr val="windowText" lastClr="000000"/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Cust'!$H$31:$H$56</c:f>
              <c:numCache>
                <c:formatCode>#,##0</c:formatCode>
                <c:ptCount val="26"/>
                <c:pt idx="0">
                  <c:v>9326.8575396618126</c:v>
                </c:pt>
                <c:pt idx="1">
                  <c:v>9519.1993168592599</c:v>
                </c:pt>
                <c:pt idx="2">
                  <c:v>9712.7622303195712</c:v>
                </c:pt>
                <c:pt idx="3">
                  <c:v>9837.0760057369516</c:v>
                </c:pt>
                <c:pt idx="4">
                  <c:v>9754.5052982135076</c:v>
                </c:pt>
                <c:pt idx="5">
                  <c:v>9744.6023002452039</c:v>
                </c:pt>
                <c:pt idx="6">
                  <c:v>9766.9184794146859</c:v>
                </c:pt>
                <c:pt idx="7">
                  <c:v>9526.6853152927761</c:v>
                </c:pt>
                <c:pt idx="8">
                  <c:v>9470.3835585112174</c:v>
                </c:pt>
                <c:pt idx="9">
                  <c:v>9330.0080830566876</c:v>
                </c:pt>
                <c:pt idx="10">
                  <c:v>9102.147620537371</c:v>
                </c:pt>
              </c:numCache>
            </c:numRef>
          </c:val>
          <c:smooth val="0"/>
        </c:ser>
        <c:ser>
          <c:idx val="11"/>
          <c:order val="11"/>
          <c:tx>
            <c:v>Wyoming</c:v>
          </c:tx>
          <c:spPr>
            <a:ln w="50800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Lit>
              <c:formatCode>General</c:formatCode>
              <c:ptCount val="26"/>
              <c:pt idx="0">
                <c:v>2005</c:v>
              </c:pt>
              <c:pt idx="1">
                <c:v>2006</c:v>
              </c:pt>
              <c:pt idx="2">
                <c:v>2007</c:v>
              </c:pt>
              <c:pt idx="3">
                <c:v>2008</c:v>
              </c:pt>
              <c:pt idx="4">
                <c:v>2009</c:v>
              </c:pt>
              <c:pt idx="5">
                <c:v>2010</c:v>
              </c:pt>
              <c:pt idx="6">
                <c:v>2011</c:v>
              </c:pt>
              <c:pt idx="7">
                <c:v>2012</c:v>
              </c:pt>
              <c:pt idx="8">
                <c:v>2013</c:v>
              </c:pt>
              <c:pt idx="9">
                <c:v>2014</c:v>
              </c:pt>
              <c:pt idx="10">
                <c:v>2015</c:v>
              </c:pt>
              <c:pt idx="11">
                <c:v>2016</c:v>
              </c:pt>
              <c:pt idx="12">
                <c:v>2017</c:v>
              </c:pt>
              <c:pt idx="13">
                <c:v>2018</c:v>
              </c:pt>
              <c:pt idx="14">
                <c:v>2019</c:v>
              </c:pt>
              <c:pt idx="15">
                <c:v>2020</c:v>
              </c:pt>
              <c:pt idx="16">
                <c:v>2021</c:v>
              </c:pt>
              <c:pt idx="17">
                <c:v>2022</c:v>
              </c:pt>
              <c:pt idx="18">
                <c:v>2023</c:v>
              </c:pt>
              <c:pt idx="19">
                <c:v>2024</c:v>
              </c:pt>
              <c:pt idx="20">
                <c:v>2025</c:v>
              </c:pt>
              <c:pt idx="21">
                <c:v>2026</c:v>
              </c:pt>
              <c:pt idx="22">
                <c:v>2027</c:v>
              </c:pt>
              <c:pt idx="23">
                <c:v>2028</c:v>
              </c:pt>
              <c:pt idx="24">
                <c:v>2029</c:v>
              </c:pt>
              <c:pt idx="25">
                <c:v>2030</c:v>
              </c:pt>
            </c:numLit>
          </c:cat>
          <c:val>
            <c:numRef>
              <c:f>'Slide 140 Ave Use Per Res Cust'!$O$31:$O$56</c:f>
              <c:numCache>
                <c:formatCode>#,##0</c:formatCode>
                <c:ptCount val="26"/>
                <c:pt idx="10">
                  <c:v>9102.147620537371</c:v>
                </c:pt>
                <c:pt idx="11">
                  <c:v>8951.6894092255116</c:v>
                </c:pt>
                <c:pt idx="12">
                  <c:v>8893.7940919246048</c:v>
                </c:pt>
                <c:pt idx="13">
                  <c:v>8818.3978315362692</c:v>
                </c:pt>
                <c:pt idx="14">
                  <c:v>8721.0013952213758</c:v>
                </c:pt>
                <c:pt idx="15">
                  <c:v>8645.4606241701495</c:v>
                </c:pt>
                <c:pt idx="16">
                  <c:v>8485.2464265993967</c:v>
                </c:pt>
                <c:pt idx="17">
                  <c:v>8401.9671212197281</c:v>
                </c:pt>
                <c:pt idx="18">
                  <c:v>8319.9196164464065</c:v>
                </c:pt>
                <c:pt idx="19">
                  <c:v>8297.3392549560886</c:v>
                </c:pt>
                <c:pt idx="20">
                  <c:v>8131.6189180314605</c:v>
                </c:pt>
                <c:pt idx="21">
                  <c:v>8064.1593189550367</c:v>
                </c:pt>
                <c:pt idx="22">
                  <c:v>8005.8034639277548</c:v>
                </c:pt>
                <c:pt idx="23">
                  <c:v>8002.2038984379515</c:v>
                </c:pt>
                <c:pt idx="24">
                  <c:v>7930.0632422071767</c:v>
                </c:pt>
                <c:pt idx="25">
                  <c:v>7979.3203660987429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1332544"/>
        <c:axId val="351332936"/>
      </c:lineChart>
      <c:catAx>
        <c:axId val="35133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/>
            </a:pPr>
            <a:endParaRPr lang="en-US"/>
          </a:p>
        </c:txPr>
        <c:crossAx val="351332936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3513329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kWh/year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51332544"/>
        <c:crosses val="autoZero"/>
        <c:crossBetween val="midCat"/>
      </c:valAx>
    </c:plotArea>
    <c:legend>
      <c:legendPos val="r"/>
      <c:legendEntry>
        <c:idx val="0"/>
        <c:delete val="1"/>
      </c:legendEntry>
      <c:legendEntry>
        <c:idx val="2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8"/>
        <c:delete val="1"/>
      </c:legendEntry>
      <c:legendEntry>
        <c:idx val="10"/>
        <c:delete val="1"/>
      </c:legendEntry>
      <c:layout/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PacifiCorp</a:t>
            </a:r>
            <a:r>
              <a:rPr lang="en-US" sz="1600" baseline="0"/>
              <a:t> 2017 IRP Winter &amp; Summer Coincident Peak Load Forecasts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74439568214974"/>
          <c:y val="0.24154808909720563"/>
          <c:w val="0.88303361801643931"/>
          <c:h val="0.61325345500565942"/>
        </c:manualLayout>
      </c:layout>
      <c:lineChart>
        <c:grouping val="standard"/>
        <c:varyColors val="0"/>
        <c:ser>
          <c:idx val="0"/>
          <c:order val="0"/>
          <c:tx>
            <c:strRef>
              <c:f>'Slide 141 Winter System Peak '!$B$43</c:f>
              <c:strCache>
                <c:ptCount val="1"/>
                <c:pt idx="0">
                  <c:v>2015 IRP Update (Winter)</c:v>
                </c:pt>
              </c:strCache>
            </c:strRef>
          </c:tx>
          <c:spPr>
            <a:ln w="28575">
              <a:solidFill>
                <a:schemeClr val="accent2"/>
              </a:solidFill>
              <a:prstDash val="sys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'Slide 141 Winter System Peak '!$C$33:$S$33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141 Winter System Peak '!$C$43:$S$43</c:f>
              <c:numCache>
                <c:formatCode>#,##0</c:formatCode>
                <c:ptCount val="17"/>
                <c:pt idx="0">
                  <c:v>9181.6350000000002</c:v>
                </c:pt>
                <c:pt idx="1">
                  <c:v>9286.2669999999998</c:v>
                </c:pt>
                <c:pt idx="2">
                  <c:v>9386.7819999999992</c:v>
                </c:pt>
                <c:pt idx="3">
                  <c:v>9453.4290000000001</c:v>
                </c:pt>
                <c:pt idx="4">
                  <c:v>9531.2909999999993</c:v>
                </c:pt>
                <c:pt idx="5">
                  <c:v>9625.0470000000005</c:v>
                </c:pt>
                <c:pt idx="6">
                  <c:v>9708.5280000000002</c:v>
                </c:pt>
                <c:pt idx="7">
                  <c:v>9766.3590000000004</c:v>
                </c:pt>
                <c:pt idx="8">
                  <c:v>9856.7090000000007</c:v>
                </c:pt>
                <c:pt idx="9">
                  <c:v>9937.86</c:v>
                </c:pt>
                <c:pt idx="10">
                  <c:v>10021.735000000001</c:v>
                </c:pt>
                <c:pt idx="11">
                  <c:v>10112.585999999999</c:v>
                </c:pt>
                <c:pt idx="12">
                  <c:v>10201.921</c:v>
                </c:pt>
                <c:pt idx="13">
                  <c:v>10261.297</c:v>
                </c:pt>
                <c:pt idx="14">
                  <c:v>10353.288</c:v>
                </c:pt>
                <c:pt idx="15">
                  <c:v>10428.932000000001</c:v>
                </c:pt>
                <c:pt idx="16">
                  <c:v>10529.531000000001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'Slide 141 Winter System Peak '!$B$39</c:f>
              <c:strCache>
                <c:ptCount val="1"/>
                <c:pt idx="0">
                  <c:v>2015 IRP Update (Summer)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numRef>
              <c:f>'Slide 141 Winter System Peak '!$C$33:$S$33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141 Winter System Peak '!$C$39:$S$39</c:f>
              <c:numCache>
                <c:formatCode>#,##0</c:formatCode>
                <c:ptCount val="17"/>
                <c:pt idx="0">
                  <c:v>10283.047</c:v>
                </c:pt>
                <c:pt idx="1">
                  <c:v>10469.398999999999</c:v>
                </c:pt>
                <c:pt idx="2">
                  <c:v>10615.721</c:v>
                </c:pt>
                <c:pt idx="3">
                  <c:v>10722.35</c:v>
                </c:pt>
                <c:pt idx="4">
                  <c:v>10841.65</c:v>
                </c:pt>
                <c:pt idx="5">
                  <c:v>10949.748</c:v>
                </c:pt>
                <c:pt idx="6">
                  <c:v>11049.543</c:v>
                </c:pt>
                <c:pt idx="7">
                  <c:v>11154.565000000001</c:v>
                </c:pt>
                <c:pt idx="8">
                  <c:v>11252.558999999999</c:v>
                </c:pt>
                <c:pt idx="9">
                  <c:v>11369.564</c:v>
                </c:pt>
                <c:pt idx="10">
                  <c:v>11484.92</c:v>
                </c:pt>
                <c:pt idx="11">
                  <c:v>11591.748</c:v>
                </c:pt>
                <c:pt idx="12">
                  <c:v>11694.912</c:v>
                </c:pt>
                <c:pt idx="13">
                  <c:v>11805.915000000001</c:v>
                </c:pt>
                <c:pt idx="14">
                  <c:v>11913.233</c:v>
                </c:pt>
                <c:pt idx="15">
                  <c:v>12044.581</c:v>
                </c:pt>
                <c:pt idx="16">
                  <c:v>12158.198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'Slide 141 Winter System Peak '!$B$44</c:f>
              <c:strCache>
                <c:ptCount val="1"/>
                <c:pt idx="0">
                  <c:v>2017 IRP (Winter)</c:v>
                </c:pt>
              </c:strCache>
            </c:strRef>
          </c:tx>
          <c:spPr>
            <a:ln w="28575">
              <a:solidFill>
                <a:srgbClr val="00B050"/>
              </a:solidFill>
              <a:prstDash val="sysDash"/>
            </a:ln>
          </c:spPr>
          <c:marker>
            <c:symbol val="triangle"/>
            <c:size val="7"/>
            <c:spPr>
              <a:solidFill>
                <a:schemeClr val="bg1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'Slide 141 Winter System Peak '!$C$33:$S$33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141 Winter System Peak '!$C$44:$S$44</c:f>
              <c:numCache>
                <c:formatCode>#,##0</c:formatCode>
                <c:ptCount val="17"/>
                <c:pt idx="0">
                  <c:v>8799.5730000000003</c:v>
                </c:pt>
                <c:pt idx="1">
                  <c:v>8888.3220000000001</c:v>
                </c:pt>
                <c:pt idx="2">
                  <c:v>8966.4210000000003</c:v>
                </c:pt>
                <c:pt idx="3">
                  <c:v>8985.7800000000007</c:v>
                </c:pt>
                <c:pt idx="4">
                  <c:v>9097.6659999999993</c:v>
                </c:pt>
                <c:pt idx="5">
                  <c:v>9191.6890000000003</c:v>
                </c:pt>
                <c:pt idx="6">
                  <c:v>9286.6970000000001</c:v>
                </c:pt>
                <c:pt idx="7">
                  <c:v>9334.8379999999997</c:v>
                </c:pt>
                <c:pt idx="8">
                  <c:v>9421.7019999999993</c:v>
                </c:pt>
                <c:pt idx="9">
                  <c:v>9440.1589999999997</c:v>
                </c:pt>
                <c:pt idx="10">
                  <c:v>9530.5730000000003</c:v>
                </c:pt>
                <c:pt idx="11">
                  <c:v>9629.4120000000003</c:v>
                </c:pt>
                <c:pt idx="12">
                  <c:v>9732.4380000000001</c:v>
                </c:pt>
                <c:pt idx="13">
                  <c:v>9799.0110000000004</c:v>
                </c:pt>
                <c:pt idx="14">
                  <c:v>9860.3439999999991</c:v>
                </c:pt>
                <c:pt idx="15">
                  <c:v>9974.6049999999996</c:v>
                </c:pt>
                <c:pt idx="16">
                  <c:v>10067.905000000001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'Slide 141 Winter System Peak '!$B$40</c:f>
              <c:strCache>
                <c:ptCount val="1"/>
                <c:pt idx="0">
                  <c:v>2017 IRP (Summer)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'Slide 141 Winter System Peak '!$C$33:$S$33</c:f>
              <c:numCache>
                <c:formatCode>General</c:formatCode>
                <c:ptCount val="1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</c:numCache>
            </c:numRef>
          </c:cat>
          <c:val>
            <c:numRef>
              <c:f>'Slide 141 Winter System Peak '!$C$40:$S$40</c:f>
              <c:numCache>
                <c:formatCode>#,##0</c:formatCode>
                <c:ptCount val="17"/>
                <c:pt idx="0">
                  <c:v>10133.130999999999</c:v>
                </c:pt>
                <c:pt idx="1">
                  <c:v>10234.322</c:v>
                </c:pt>
                <c:pt idx="2">
                  <c:v>10326.712</c:v>
                </c:pt>
                <c:pt idx="3">
                  <c:v>10423.819</c:v>
                </c:pt>
                <c:pt idx="4">
                  <c:v>10541</c:v>
                </c:pt>
                <c:pt idx="5">
                  <c:v>10648.316999999999</c:v>
                </c:pt>
                <c:pt idx="6">
                  <c:v>10732.232</c:v>
                </c:pt>
                <c:pt idx="7">
                  <c:v>10831.764999999999</c:v>
                </c:pt>
                <c:pt idx="8">
                  <c:v>10949.368</c:v>
                </c:pt>
                <c:pt idx="9">
                  <c:v>10964.186</c:v>
                </c:pt>
                <c:pt idx="10">
                  <c:v>11056.291999999999</c:v>
                </c:pt>
                <c:pt idx="11">
                  <c:v>11135.885</c:v>
                </c:pt>
                <c:pt idx="12">
                  <c:v>11252.643</c:v>
                </c:pt>
                <c:pt idx="13">
                  <c:v>11347.486000000001</c:v>
                </c:pt>
                <c:pt idx="14">
                  <c:v>11456.495000000001</c:v>
                </c:pt>
                <c:pt idx="15">
                  <c:v>11601.614</c:v>
                </c:pt>
                <c:pt idx="16">
                  <c:v>11695.516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392056"/>
        <c:axId val="284930512"/>
      </c:lineChart>
      <c:catAx>
        <c:axId val="33539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84930512"/>
        <c:crosses val="autoZero"/>
        <c:auto val="1"/>
        <c:lblAlgn val="ctr"/>
        <c:lblOffset val="100"/>
        <c:noMultiLvlLbl val="0"/>
      </c:catAx>
      <c:valAx>
        <c:axId val="2849305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MW</a:t>
                </a:r>
              </a:p>
            </c:rich>
          </c:tx>
          <c:layout/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335392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5275868537173107"/>
          <c:y val="7.0469376431082045E-2"/>
          <c:w val="0.49067703279938518"/>
          <c:h val="0.16021128712658089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Utah Average Peak Producing</a:t>
            </a:r>
            <a:r>
              <a:rPr lang="en-US" sz="1600" baseline="0"/>
              <a:t> Weather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(Average Dry Bulb Temperature on Peak Day (Deg F.))</a:t>
            </a:r>
            <a:r>
              <a:rPr lang="en-US" sz="1600" baseline="0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33313982169673E-2"/>
          <c:y val="0.18119426764945118"/>
          <c:w val="0.89391234195414049"/>
          <c:h val="0.68693483602089678"/>
        </c:manualLayout>
      </c:layout>
      <c:lineChart>
        <c:grouping val="standard"/>
        <c:varyColors val="0"/>
        <c:ser>
          <c:idx val="0"/>
          <c:order val="0"/>
          <c:tx>
            <c:v>20 Year Average</c:v>
          </c:tx>
          <c:marker>
            <c:symbol val="diamond"/>
            <c:size val="8"/>
            <c:spPr>
              <a:solidFill>
                <a:sysClr val="window" lastClr="FFFFFF"/>
              </a:solidFill>
            </c:spPr>
          </c:marker>
          <c:cat>
            <c:strRef>
              <c:f>'Slide 142 Utah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142 Utah Peak Prod Wthr'!$W$37:$W$48</c:f>
              <c:numCache>
                <c:formatCode>0.00</c:formatCode>
                <c:ptCount val="12"/>
                <c:pt idx="0">
                  <c:v>23.115699999999997</c:v>
                </c:pt>
                <c:pt idx="1">
                  <c:v>27.759550000000001</c:v>
                </c:pt>
                <c:pt idx="2">
                  <c:v>35.687583333333336</c:v>
                </c:pt>
                <c:pt idx="3">
                  <c:v>50.29025</c:v>
                </c:pt>
                <c:pt idx="4">
                  <c:v>73.208449999999999</c:v>
                </c:pt>
                <c:pt idx="5">
                  <c:v>81.994299999999981</c:v>
                </c:pt>
                <c:pt idx="6">
                  <c:v>86.445249999999987</c:v>
                </c:pt>
                <c:pt idx="7">
                  <c:v>83.890100000000004</c:v>
                </c:pt>
                <c:pt idx="8">
                  <c:v>77.886150000000015</c:v>
                </c:pt>
                <c:pt idx="9">
                  <c:v>59.269899999999993</c:v>
                </c:pt>
                <c:pt idx="10">
                  <c:v>30.713100000000004</c:v>
                </c:pt>
                <c:pt idx="11">
                  <c:v>24.891249999999999</c:v>
                </c:pt>
              </c:numCache>
            </c:numRef>
          </c:val>
          <c:smooth val="0"/>
        </c:ser>
        <c:ser>
          <c:idx val="1"/>
          <c:order val="1"/>
          <c:tx>
            <c:v>10 Year Average</c:v>
          </c:tx>
          <c:marker>
            <c:symbol val="diamond"/>
            <c:size val="8"/>
            <c:spPr>
              <a:solidFill>
                <a:schemeClr val="bg1"/>
              </a:solidFill>
            </c:spPr>
          </c:marker>
          <c:cat>
            <c:strRef>
              <c:f>'Slide 142 Utah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142 Utah Peak Prod Wthr'!$X$37:$X$48</c:f>
              <c:numCache>
                <c:formatCode>0.00</c:formatCode>
                <c:ptCount val="12"/>
                <c:pt idx="0">
                  <c:v>19.422199999999997</c:v>
                </c:pt>
                <c:pt idx="1">
                  <c:v>27.962399999999995</c:v>
                </c:pt>
                <c:pt idx="2">
                  <c:v>35.665966666666669</c:v>
                </c:pt>
                <c:pt idx="3">
                  <c:v>51.073</c:v>
                </c:pt>
                <c:pt idx="4">
                  <c:v>72.750999999999991</c:v>
                </c:pt>
                <c:pt idx="5">
                  <c:v>83.734399999999994</c:v>
                </c:pt>
                <c:pt idx="6">
                  <c:v>86.581299999999999</c:v>
                </c:pt>
                <c:pt idx="7">
                  <c:v>84.363599999999991</c:v>
                </c:pt>
                <c:pt idx="8">
                  <c:v>77.526499999999999</c:v>
                </c:pt>
                <c:pt idx="9">
                  <c:v>61.823099999999997</c:v>
                </c:pt>
                <c:pt idx="10">
                  <c:v>30.302799999999998</c:v>
                </c:pt>
                <c:pt idx="11">
                  <c:v>23.950799999999997</c:v>
                </c:pt>
              </c:numCache>
            </c:numRef>
          </c:val>
          <c:smooth val="0"/>
        </c:ser>
        <c:ser>
          <c:idx val="2"/>
          <c:order val="2"/>
          <c:tx>
            <c:v>5 Year Average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'Slide 142 Utah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142 Utah Peak Prod Wthr'!$Y$37:$Y$48</c:f>
              <c:numCache>
                <c:formatCode>0.00</c:formatCode>
                <c:ptCount val="12"/>
                <c:pt idx="0">
                  <c:v>19.456</c:v>
                </c:pt>
                <c:pt idx="1">
                  <c:v>26.703999999999997</c:v>
                </c:pt>
                <c:pt idx="2">
                  <c:v>37.438000000000002</c:v>
                </c:pt>
                <c:pt idx="3">
                  <c:v>56.279999999999994</c:v>
                </c:pt>
                <c:pt idx="4">
                  <c:v>71.22</c:v>
                </c:pt>
                <c:pt idx="5">
                  <c:v>85.861999999999995</c:v>
                </c:pt>
                <c:pt idx="6">
                  <c:v>87.72999999999999</c:v>
                </c:pt>
                <c:pt idx="7">
                  <c:v>83.11999999999999</c:v>
                </c:pt>
                <c:pt idx="8">
                  <c:v>78.335999999999984</c:v>
                </c:pt>
                <c:pt idx="9">
                  <c:v>67.603999999999999</c:v>
                </c:pt>
                <c:pt idx="10">
                  <c:v>33.296000000000006</c:v>
                </c:pt>
                <c:pt idx="11">
                  <c:v>23.271999999999998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919384"/>
        <c:axId val="156919776"/>
      </c:lineChart>
      <c:catAx>
        <c:axId val="156919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56919776"/>
        <c:crosses val="autoZero"/>
        <c:auto val="1"/>
        <c:lblAlgn val="ctr"/>
        <c:lblOffset val="100"/>
        <c:noMultiLvlLbl val="0"/>
      </c:catAx>
      <c:valAx>
        <c:axId val="15691977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Degrees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56919384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Oregon Average Peak Producing</a:t>
            </a:r>
            <a:r>
              <a:rPr lang="en-US" sz="1600" baseline="0"/>
              <a:t> Weather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(Average Dry Bulb Temperature on Peak Day (Deg F.))</a:t>
            </a:r>
            <a:r>
              <a:rPr lang="en-US" sz="1600" baseline="0"/>
              <a:t>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9033313982169673E-2"/>
          <c:y val="0.17963093787840573"/>
          <c:w val="0.89391234195414049"/>
          <c:h val="0.68541284017754978"/>
        </c:manualLayout>
      </c:layout>
      <c:lineChart>
        <c:grouping val="standard"/>
        <c:varyColors val="0"/>
        <c:ser>
          <c:idx val="3"/>
          <c:order val="0"/>
          <c:tx>
            <c:v>20 Year Average</c:v>
          </c:tx>
          <c:cat>
            <c:strRef>
              <c:f>'Slide 143 Oregon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143 Oregon Peak Prod Wthr'!$W$37:$W$48</c:f>
              <c:numCache>
                <c:formatCode>0.00</c:formatCode>
                <c:ptCount val="12"/>
                <c:pt idx="0">
                  <c:v>32.181105536065829</c:v>
                </c:pt>
                <c:pt idx="1">
                  <c:v>35.976871311915282</c:v>
                </c:pt>
                <c:pt idx="2">
                  <c:v>41.04345071549897</c:v>
                </c:pt>
                <c:pt idx="3">
                  <c:v>43.399437499509446</c:v>
                </c:pt>
                <c:pt idx="4">
                  <c:v>56.524803524539415</c:v>
                </c:pt>
                <c:pt idx="5">
                  <c:v>71.23101462341296</c:v>
                </c:pt>
                <c:pt idx="6">
                  <c:v>78.078151778410898</c:v>
                </c:pt>
                <c:pt idx="7">
                  <c:v>76.181161576440303</c:v>
                </c:pt>
                <c:pt idx="8">
                  <c:v>69.568548746728155</c:v>
                </c:pt>
                <c:pt idx="9">
                  <c:v>45.603670062150307</c:v>
                </c:pt>
                <c:pt idx="10">
                  <c:v>36.874249479299067</c:v>
                </c:pt>
                <c:pt idx="11">
                  <c:v>30.276760836971171</c:v>
                </c:pt>
              </c:numCache>
            </c:numRef>
          </c:val>
          <c:smooth val="0"/>
        </c:ser>
        <c:ser>
          <c:idx val="4"/>
          <c:order val="1"/>
          <c:tx>
            <c:v>10 Year Average</c:v>
          </c:tx>
          <c:cat>
            <c:strRef>
              <c:f>'Slide 143 Oregon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143 Oregon Peak Prod Wthr'!$X$37:$X$48</c:f>
              <c:numCache>
                <c:formatCode>0.00</c:formatCode>
                <c:ptCount val="12"/>
                <c:pt idx="0">
                  <c:v>32.821203013551965</c:v>
                </c:pt>
                <c:pt idx="1">
                  <c:v>35.851350692058347</c:v>
                </c:pt>
                <c:pt idx="2">
                  <c:v>41.398088648554427</c:v>
                </c:pt>
                <c:pt idx="3">
                  <c:v>43.596838759685319</c:v>
                </c:pt>
                <c:pt idx="4">
                  <c:v>61.831103673674171</c:v>
                </c:pt>
                <c:pt idx="5">
                  <c:v>71.513600991257263</c:v>
                </c:pt>
                <c:pt idx="6">
                  <c:v>78.578201560148585</c:v>
                </c:pt>
                <c:pt idx="7">
                  <c:v>76.050283207425451</c:v>
                </c:pt>
                <c:pt idx="8">
                  <c:v>71.606926501230163</c:v>
                </c:pt>
                <c:pt idx="9">
                  <c:v>47.496674736146623</c:v>
                </c:pt>
                <c:pt idx="10">
                  <c:v>34.771495850631595</c:v>
                </c:pt>
                <c:pt idx="11">
                  <c:v>28.416999318876869</c:v>
                </c:pt>
              </c:numCache>
            </c:numRef>
          </c:val>
          <c:smooth val="0"/>
        </c:ser>
        <c:ser>
          <c:idx val="5"/>
          <c:order val="2"/>
          <c:tx>
            <c:v>5 Year Average</c:v>
          </c:tx>
          <c:spPr>
            <a:ln>
              <a:solidFill>
                <a:srgbClr val="00B050"/>
              </a:solidFill>
            </a:ln>
          </c:spPr>
          <c:cat>
            <c:strRef>
              <c:f>'Slide 143 Oregon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143 Oregon Peak Prod Wthr'!$Y$37:$Y$48</c:f>
              <c:numCache>
                <c:formatCode>0.00</c:formatCode>
                <c:ptCount val="12"/>
                <c:pt idx="0">
                  <c:v>31.38758328318594</c:v>
                </c:pt>
                <c:pt idx="1">
                  <c:v>36.304977401480059</c:v>
                </c:pt>
                <c:pt idx="2">
                  <c:v>41.327205511704079</c:v>
                </c:pt>
                <c:pt idx="3">
                  <c:v>44.230627572909</c:v>
                </c:pt>
                <c:pt idx="4">
                  <c:v>61.919465970993045</c:v>
                </c:pt>
                <c:pt idx="5">
                  <c:v>72.106992200210669</c:v>
                </c:pt>
                <c:pt idx="6">
                  <c:v>76.911418324530104</c:v>
                </c:pt>
                <c:pt idx="7">
                  <c:v>75.832048300921912</c:v>
                </c:pt>
                <c:pt idx="8">
                  <c:v>72.506162219747893</c:v>
                </c:pt>
                <c:pt idx="9">
                  <c:v>49.747321687281115</c:v>
                </c:pt>
                <c:pt idx="10">
                  <c:v>36.111917369231577</c:v>
                </c:pt>
                <c:pt idx="11">
                  <c:v>29.31060123859346</c:v>
                </c:pt>
              </c:numCache>
            </c:numRef>
          </c:val>
          <c:smooth val="0"/>
        </c:ser>
        <c:ser>
          <c:idx val="0"/>
          <c:order val="3"/>
          <c:tx>
            <c:v>20 Year Average</c:v>
          </c:tx>
          <c:marker>
            <c:symbol val="diamond"/>
            <c:size val="8"/>
            <c:spPr>
              <a:solidFill>
                <a:sysClr val="window" lastClr="FFFFFF"/>
              </a:solidFill>
            </c:spPr>
          </c:marker>
          <c:cat>
            <c:strRef>
              <c:f>'Slide 143 Oregon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143 Oregon Peak Prod Wthr'!$W$37:$W$48</c:f>
              <c:numCache>
                <c:formatCode>0.00</c:formatCode>
                <c:ptCount val="12"/>
                <c:pt idx="0">
                  <c:v>32.181105536065829</c:v>
                </c:pt>
                <c:pt idx="1">
                  <c:v>35.976871311915282</c:v>
                </c:pt>
                <c:pt idx="2">
                  <c:v>41.04345071549897</c:v>
                </c:pt>
                <c:pt idx="3">
                  <c:v>43.399437499509446</c:v>
                </c:pt>
                <c:pt idx="4">
                  <c:v>56.524803524539415</c:v>
                </c:pt>
                <c:pt idx="5">
                  <c:v>71.23101462341296</c:v>
                </c:pt>
                <c:pt idx="6">
                  <c:v>78.078151778410898</c:v>
                </c:pt>
                <c:pt idx="7">
                  <c:v>76.181161576440303</c:v>
                </c:pt>
                <c:pt idx="8">
                  <c:v>69.568548746728155</c:v>
                </c:pt>
                <c:pt idx="9">
                  <c:v>45.603670062150307</c:v>
                </c:pt>
                <c:pt idx="10">
                  <c:v>36.874249479299067</c:v>
                </c:pt>
                <c:pt idx="11">
                  <c:v>30.276760836971171</c:v>
                </c:pt>
              </c:numCache>
            </c:numRef>
          </c:val>
          <c:smooth val="0"/>
        </c:ser>
        <c:ser>
          <c:idx val="1"/>
          <c:order val="4"/>
          <c:tx>
            <c:v>10 Year Average</c:v>
          </c:tx>
          <c:marker>
            <c:symbol val="diamond"/>
            <c:size val="8"/>
            <c:spPr>
              <a:solidFill>
                <a:schemeClr val="bg1"/>
              </a:solidFill>
            </c:spPr>
          </c:marker>
          <c:cat>
            <c:strRef>
              <c:f>'Slide 143 Oregon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143 Oregon Peak Prod Wthr'!$X$37:$X$48</c:f>
              <c:numCache>
                <c:formatCode>0.00</c:formatCode>
                <c:ptCount val="12"/>
                <c:pt idx="0">
                  <c:v>32.821203013551965</c:v>
                </c:pt>
                <c:pt idx="1">
                  <c:v>35.851350692058347</c:v>
                </c:pt>
                <c:pt idx="2">
                  <c:v>41.398088648554427</c:v>
                </c:pt>
                <c:pt idx="3">
                  <c:v>43.596838759685319</c:v>
                </c:pt>
                <c:pt idx="4">
                  <c:v>61.831103673674171</c:v>
                </c:pt>
                <c:pt idx="5">
                  <c:v>71.513600991257263</c:v>
                </c:pt>
                <c:pt idx="6">
                  <c:v>78.578201560148585</c:v>
                </c:pt>
                <c:pt idx="7">
                  <c:v>76.050283207425451</c:v>
                </c:pt>
                <c:pt idx="8">
                  <c:v>71.606926501230163</c:v>
                </c:pt>
                <c:pt idx="9">
                  <c:v>47.496674736146623</c:v>
                </c:pt>
                <c:pt idx="10">
                  <c:v>34.771495850631595</c:v>
                </c:pt>
                <c:pt idx="11">
                  <c:v>28.416999318876869</c:v>
                </c:pt>
              </c:numCache>
            </c:numRef>
          </c:val>
          <c:smooth val="0"/>
        </c:ser>
        <c:ser>
          <c:idx val="2"/>
          <c:order val="5"/>
          <c:tx>
            <c:v>5 Year Average</c:v>
          </c:tx>
          <c:spPr>
            <a:ln>
              <a:solidFill>
                <a:srgbClr val="00B050"/>
              </a:solidFill>
            </a:ln>
          </c:spPr>
          <c:marker>
            <c:symbol val="diamond"/>
            <c:size val="8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'Slide 143 Oregon Peak Prod Wthr'!$A$37:$A$48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'Slide 143 Oregon Peak Prod Wthr'!$Y$37:$Y$48</c:f>
              <c:numCache>
                <c:formatCode>0.00</c:formatCode>
                <c:ptCount val="12"/>
                <c:pt idx="0">
                  <c:v>31.38758328318594</c:v>
                </c:pt>
                <c:pt idx="1">
                  <c:v>36.304977401480059</c:v>
                </c:pt>
                <c:pt idx="2">
                  <c:v>41.327205511704079</c:v>
                </c:pt>
                <c:pt idx="3">
                  <c:v>44.230627572909</c:v>
                </c:pt>
                <c:pt idx="4">
                  <c:v>61.919465970993045</c:v>
                </c:pt>
                <c:pt idx="5">
                  <c:v>72.106992200210669</c:v>
                </c:pt>
                <c:pt idx="6">
                  <c:v>76.911418324530104</c:v>
                </c:pt>
                <c:pt idx="7">
                  <c:v>75.832048300921912</c:v>
                </c:pt>
                <c:pt idx="8">
                  <c:v>72.506162219747893</c:v>
                </c:pt>
                <c:pt idx="9">
                  <c:v>49.747321687281115</c:v>
                </c:pt>
                <c:pt idx="10">
                  <c:v>36.111917369231577</c:v>
                </c:pt>
                <c:pt idx="11">
                  <c:v>29.31060123859346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04080"/>
        <c:axId val="289623000"/>
      </c:lineChart>
      <c:catAx>
        <c:axId val="1573040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289623000"/>
        <c:crosses val="autoZero"/>
        <c:auto val="1"/>
        <c:lblAlgn val="ctr"/>
        <c:lblOffset val="100"/>
        <c:noMultiLvlLbl val="0"/>
      </c:catAx>
      <c:valAx>
        <c:axId val="289623000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Degrees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157304080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75000"/>
          <a:alpha val="96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July Peak Temperature</a:t>
            </a:r>
            <a:r>
              <a:rPr lang="en-US" sz="1600" baseline="0"/>
              <a:t> by Jurisdiction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(Average Dry Bulb Temperature on Peak Day (Deg F.))</a:t>
            </a:r>
            <a:endParaRPr lang="en-US" sz="16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41787611439534E-2"/>
          <c:y val="0.15696219579971357"/>
          <c:w val="0.89029863478903148"/>
          <c:h val="0.70019368055062536"/>
        </c:manualLayout>
      </c:layout>
      <c:scatterChart>
        <c:scatterStyle val="smoothMarker"/>
        <c:varyColors val="0"/>
        <c:ser>
          <c:idx val="0"/>
          <c:order val="0"/>
          <c:tx>
            <c:v>California</c:v>
          </c:tx>
          <c:spPr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9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Wthr'!$B$40:$B$59</c:f>
              <c:numCache>
                <c:formatCode>0.0</c:formatCode>
                <c:ptCount val="20"/>
                <c:pt idx="0">
                  <c:v>81</c:v>
                </c:pt>
                <c:pt idx="1">
                  <c:v>63</c:v>
                </c:pt>
                <c:pt idx="2">
                  <c:v>79.400000000000006</c:v>
                </c:pt>
                <c:pt idx="3">
                  <c:v>80.5</c:v>
                </c:pt>
                <c:pt idx="4">
                  <c:v>76.5</c:v>
                </c:pt>
                <c:pt idx="5">
                  <c:v>74.917000000000002</c:v>
                </c:pt>
                <c:pt idx="6">
                  <c:v>83.125</c:v>
                </c:pt>
                <c:pt idx="7">
                  <c:v>85.207999999999998</c:v>
                </c:pt>
                <c:pt idx="8">
                  <c:v>75.417000000000002</c:v>
                </c:pt>
                <c:pt idx="9">
                  <c:v>84.5</c:v>
                </c:pt>
                <c:pt idx="10">
                  <c:v>81.207999999999998</c:v>
                </c:pt>
                <c:pt idx="11">
                  <c:v>82.125</c:v>
                </c:pt>
                <c:pt idx="12">
                  <c:v>82.46</c:v>
                </c:pt>
                <c:pt idx="13">
                  <c:v>82</c:v>
                </c:pt>
                <c:pt idx="14">
                  <c:v>81.08</c:v>
                </c:pt>
                <c:pt idx="15">
                  <c:v>77.08</c:v>
                </c:pt>
                <c:pt idx="16">
                  <c:v>77.66</c:v>
                </c:pt>
                <c:pt idx="17">
                  <c:v>85.08</c:v>
                </c:pt>
                <c:pt idx="18">
                  <c:v>83</c:v>
                </c:pt>
                <c:pt idx="19">
                  <c:v>86.95</c:v>
                </c:pt>
              </c:numCache>
            </c:numRef>
          </c:yVal>
          <c:smooth val="1"/>
        </c:ser>
        <c:ser>
          <c:idx val="2"/>
          <c:order val="1"/>
          <c:tx>
            <c:v>Idaho</c:v>
          </c:tx>
          <c:spPr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9"/>
            <c:spPr>
              <a:gradFill rotWithShape="1">
                <a:gsLst>
                  <a:gs pos="0">
                    <a:schemeClr val="accent3">
                      <a:tint val="50000"/>
                      <a:satMod val="300000"/>
                    </a:schemeClr>
                  </a:gs>
                  <a:gs pos="35000">
                    <a:schemeClr val="accent3">
                      <a:tint val="37000"/>
                      <a:satMod val="300000"/>
                    </a:schemeClr>
                  </a:gs>
                  <a:gs pos="100000">
                    <a:schemeClr val="accent3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Wthr'!$C$40:$C$59</c:f>
              <c:numCache>
                <c:formatCode>0.0</c:formatCode>
                <c:ptCount val="20"/>
                <c:pt idx="0">
                  <c:v>71</c:v>
                </c:pt>
                <c:pt idx="1">
                  <c:v>75</c:v>
                </c:pt>
                <c:pt idx="2">
                  <c:v>73.900000000000006</c:v>
                </c:pt>
                <c:pt idx="3">
                  <c:v>69.917000000000002</c:v>
                </c:pt>
                <c:pt idx="4">
                  <c:v>74.542000000000002</c:v>
                </c:pt>
                <c:pt idx="5">
                  <c:v>80.167000000000002</c:v>
                </c:pt>
                <c:pt idx="6">
                  <c:v>71.082999999999998</c:v>
                </c:pt>
                <c:pt idx="7">
                  <c:v>83.875</c:v>
                </c:pt>
                <c:pt idx="8">
                  <c:v>77.25</c:v>
                </c:pt>
                <c:pt idx="9">
                  <c:v>79.957999999999998</c:v>
                </c:pt>
                <c:pt idx="10">
                  <c:v>77.875</c:v>
                </c:pt>
                <c:pt idx="11">
                  <c:v>79.542000000000002</c:v>
                </c:pt>
                <c:pt idx="12">
                  <c:v>71.75</c:v>
                </c:pt>
                <c:pt idx="13">
                  <c:v>68</c:v>
                </c:pt>
                <c:pt idx="14">
                  <c:v>71.45</c:v>
                </c:pt>
                <c:pt idx="15">
                  <c:v>82.45</c:v>
                </c:pt>
                <c:pt idx="16">
                  <c:v>74.33</c:v>
                </c:pt>
                <c:pt idx="17">
                  <c:v>79.45</c:v>
                </c:pt>
                <c:pt idx="18">
                  <c:v>75.790000000000006</c:v>
                </c:pt>
                <c:pt idx="19">
                  <c:v>79.540000000000006</c:v>
                </c:pt>
              </c:numCache>
            </c:numRef>
          </c:yVal>
          <c:smooth val="1"/>
        </c:ser>
        <c:ser>
          <c:idx val="3"/>
          <c:order val="2"/>
          <c:tx>
            <c:v>Oregon</c:v>
          </c:tx>
          <c:spPr>
            <a:ln w="44450" cap="flat" cmpd="sng" algn="ctr">
              <a:solidFill>
                <a:schemeClr val="accent6">
                  <a:lumMod val="7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9"/>
            <c:spPr>
              <a:solidFill>
                <a:sysClr val="window" lastClr="FFFFFF"/>
              </a:solidFill>
              <a:ln w="38100" cap="flat" cmpd="sng" algn="ctr">
                <a:solidFill>
                  <a:schemeClr val="accent6">
                    <a:lumMod val="7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Wthr'!$D$40:$D$59</c:f>
              <c:numCache>
                <c:formatCode>0.0</c:formatCode>
                <c:ptCount val="20"/>
                <c:pt idx="0">
                  <c:v>79.483529011230203</c:v>
                </c:pt>
                <c:pt idx="1">
                  <c:v>72.840500216931105</c:v>
                </c:pt>
                <c:pt idx="2">
                  <c:v>81.993200443685097</c:v>
                </c:pt>
                <c:pt idx="3">
                  <c:v>73.576533253610094</c:v>
                </c:pt>
                <c:pt idx="4">
                  <c:v>75.151196258910005</c:v>
                </c:pt>
                <c:pt idx="5">
                  <c:v>73.979038260742996</c:v>
                </c:pt>
                <c:pt idx="6">
                  <c:v>79.015890358239403</c:v>
                </c:pt>
                <c:pt idx="7">
                  <c:v>80.414889412298805</c:v>
                </c:pt>
                <c:pt idx="8">
                  <c:v>81.826191402874898</c:v>
                </c:pt>
                <c:pt idx="9">
                  <c:v>77.500051348209396</c:v>
                </c:pt>
                <c:pt idx="10">
                  <c:v>81.829538432270297</c:v>
                </c:pt>
                <c:pt idx="11">
                  <c:v>80.532244389683001</c:v>
                </c:pt>
                <c:pt idx="12">
                  <c:v>76.508440324440599</c:v>
                </c:pt>
                <c:pt idx="13">
                  <c:v>85.7020005136728</c:v>
                </c:pt>
                <c:pt idx="14">
                  <c:v>76.652700318768595</c:v>
                </c:pt>
                <c:pt idx="15">
                  <c:v>72.970310231596201</c:v>
                </c:pt>
                <c:pt idx="16">
                  <c:v>72.965930238887694</c:v>
                </c:pt>
                <c:pt idx="17">
                  <c:v>78.579250344112495</c:v>
                </c:pt>
                <c:pt idx="18">
                  <c:v>78.125820368379394</c:v>
                </c:pt>
                <c:pt idx="19">
                  <c:v>81.915780439674805</c:v>
                </c:pt>
              </c:numCache>
            </c:numRef>
          </c:yVal>
          <c:smooth val="1"/>
        </c:ser>
        <c:ser>
          <c:idx val="1"/>
          <c:order val="3"/>
          <c:tx>
            <c:v>Utah</c:v>
          </c:tx>
          <c:spPr>
            <a:ln w="44450" cap="flat" cmpd="sng" algn="ctr">
              <a:solidFill>
                <a:schemeClr val="accent2"/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9"/>
            <c:spPr>
              <a:solidFill>
                <a:sysClr val="window" lastClr="FFFFFF"/>
              </a:solidFill>
              <a:ln w="38100" cap="flat" cmpd="sng" algn="ctr">
                <a:solidFill>
                  <a:schemeClr val="accent2"/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Wthr'!$E$40:$E$59</c:f>
              <c:numCache>
                <c:formatCode>0.0</c:formatCode>
                <c:ptCount val="20"/>
                <c:pt idx="0">
                  <c:v>85.5</c:v>
                </c:pt>
                <c:pt idx="1">
                  <c:v>86.5</c:v>
                </c:pt>
                <c:pt idx="2">
                  <c:v>86.8</c:v>
                </c:pt>
                <c:pt idx="3">
                  <c:v>82.625</c:v>
                </c:pt>
                <c:pt idx="4">
                  <c:v>88.042000000000002</c:v>
                </c:pt>
                <c:pt idx="5">
                  <c:v>87.082999999999998</c:v>
                </c:pt>
                <c:pt idx="6">
                  <c:v>88.042000000000002</c:v>
                </c:pt>
                <c:pt idx="7">
                  <c:v>88.832999999999998</c:v>
                </c:pt>
                <c:pt idx="8">
                  <c:v>82.5</c:v>
                </c:pt>
                <c:pt idx="9">
                  <c:v>87.167000000000002</c:v>
                </c:pt>
                <c:pt idx="10">
                  <c:v>87.125</c:v>
                </c:pt>
                <c:pt idx="11">
                  <c:v>87.207999999999998</c:v>
                </c:pt>
                <c:pt idx="12">
                  <c:v>82.88</c:v>
                </c:pt>
                <c:pt idx="13">
                  <c:v>86</c:v>
                </c:pt>
                <c:pt idx="14">
                  <c:v>83.95</c:v>
                </c:pt>
                <c:pt idx="15">
                  <c:v>83.08</c:v>
                </c:pt>
                <c:pt idx="16">
                  <c:v>89.83</c:v>
                </c:pt>
                <c:pt idx="17">
                  <c:v>90</c:v>
                </c:pt>
                <c:pt idx="18">
                  <c:v>88.95</c:v>
                </c:pt>
                <c:pt idx="19">
                  <c:v>86.79</c:v>
                </c:pt>
              </c:numCache>
            </c:numRef>
          </c:yVal>
          <c:smooth val="1"/>
        </c:ser>
        <c:ser>
          <c:idx val="4"/>
          <c:order val="4"/>
          <c:tx>
            <c:v>Washington</c:v>
          </c:tx>
          <c:spPr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9"/>
            <c:spPr>
              <a:gradFill rotWithShape="1">
                <a:gsLst>
                  <a:gs pos="0">
                    <a:schemeClr val="accent4">
                      <a:tint val="50000"/>
                      <a:satMod val="300000"/>
                    </a:schemeClr>
                  </a:gs>
                  <a:gs pos="35000">
                    <a:schemeClr val="accent4">
                      <a:tint val="37000"/>
                      <a:satMod val="300000"/>
                    </a:schemeClr>
                  </a:gs>
                  <a:gs pos="100000">
                    <a:schemeClr val="accent4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Wthr'!$F$40:$F$59</c:f>
              <c:numCache>
                <c:formatCode>0.0</c:formatCode>
                <c:ptCount val="20"/>
                <c:pt idx="0">
                  <c:v>79</c:v>
                </c:pt>
                <c:pt idx="1">
                  <c:v>74</c:v>
                </c:pt>
                <c:pt idx="2">
                  <c:v>84.7</c:v>
                </c:pt>
                <c:pt idx="3">
                  <c:v>79.75</c:v>
                </c:pt>
                <c:pt idx="4">
                  <c:v>84.792000000000002</c:v>
                </c:pt>
                <c:pt idx="5">
                  <c:v>81.625</c:v>
                </c:pt>
                <c:pt idx="6">
                  <c:v>86.625</c:v>
                </c:pt>
                <c:pt idx="7">
                  <c:v>83.457999999999998</c:v>
                </c:pt>
                <c:pt idx="8">
                  <c:v>83.167000000000002</c:v>
                </c:pt>
                <c:pt idx="9">
                  <c:v>81.457999999999998</c:v>
                </c:pt>
                <c:pt idx="10">
                  <c:v>88.542000000000002</c:v>
                </c:pt>
                <c:pt idx="11">
                  <c:v>84.792000000000002</c:v>
                </c:pt>
                <c:pt idx="12">
                  <c:v>79.08</c:v>
                </c:pt>
                <c:pt idx="13">
                  <c:v>81</c:v>
                </c:pt>
                <c:pt idx="14">
                  <c:v>81.41</c:v>
                </c:pt>
                <c:pt idx="15">
                  <c:v>80.08</c:v>
                </c:pt>
                <c:pt idx="16">
                  <c:v>84.45</c:v>
                </c:pt>
                <c:pt idx="17">
                  <c:v>88.58</c:v>
                </c:pt>
                <c:pt idx="18">
                  <c:v>87.12</c:v>
                </c:pt>
                <c:pt idx="19">
                  <c:v>85.79</c:v>
                </c:pt>
              </c:numCache>
            </c:numRef>
          </c:yVal>
          <c:smooth val="1"/>
        </c:ser>
        <c:ser>
          <c:idx val="5"/>
          <c:order val="5"/>
          <c:tx>
            <c:v>Wyoming East</c:v>
          </c:tx>
          <c:spPr>
            <a:ln w="9525" cap="flat" cmpd="sng" algn="ctr">
              <a:solidFill>
                <a:schemeClr val="dk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9"/>
            <c:spPr>
              <a:gradFill rotWithShape="1">
                <a:gsLst>
                  <a:gs pos="0">
                    <a:schemeClr val="dk1">
                      <a:tint val="50000"/>
                      <a:satMod val="300000"/>
                    </a:schemeClr>
                  </a:gs>
                  <a:gs pos="35000">
                    <a:schemeClr val="dk1">
                      <a:tint val="37000"/>
                      <a:satMod val="300000"/>
                    </a:schemeClr>
                  </a:gs>
                  <a:gs pos="100000">
                    <a:schemeClr val="dk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dk1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Wthr'!$G$40:$G$59</c:f>
              <c:numCache>
                <c:formatCode>0.0</c:formatCode>
                <c:ptCount val="20"/>
                <c:pt idx="0">
                  <c:v>69.667500007897601</c:v>
                </c:pt>
                <c:pt idx="1">
                  <c:v>79.114999999999995</c:v>
                </c:pt>
                <c:pt idx="2">
                  <c:v>81.667000000000002</c:v>
                </c:pt>
                <c:pt idx="3">
                  <c:v>74.5578</c:v>
                </c:pt>
                <c:pt idx="4">
                  <c:v>74.482299999999995</c:v>
                </c:pt>
                <c:pt idx="5">
                  <c:v>76.205500000000001</c:v>
                </c:pt>
                <c:pt idx="6">
                  <c:v>79.059799999999996</c:v>
                </c:pt>
                <c:pt idx="7">
                  <c:v>81.989699999999999</c:v>
                </c:pt>
                <c:pt idx="8">
                  <c:v>75.567800000000005</c:v>
                </c:pt>
                <c:pt idx="9">
                  <c:v>78.956000000000003</c:v>
                </c:pt>
                <c:pt idx="10">
                  <c:v>83.173299999999998</c:v>
                </c:pt>
                <c:pt idx="11">
                  <c:v>75.103300000000004</c:v>
                </c:pt>
                <c:pt idx="12">
                  <c:v>77.750049913451093</c:v>
                </c:pt>
                <c:pt idx="13">
                  <c:v>70.3799999952316</c:v>
                </c:pt>
                <c:pt idx="14">
                  <c:v>73.429649966359094</c:v>
                </c:pt>
                <c:pt idx="15">
                  <c:v>79.0008498980105</c:v>
                </c:pt>
                <c:pt idx="16">
                  <c:v>82.5928998820484</c:v>
                </c:pt>
                <c:pt idx="17">
                  <c:v>73.152549993321301</c:v>
                </c:pt>
                <c:pt idx="18">
                  <c:v>83.567149868756502</c:v>
                </c:pt>
                <c:pt idx="19">
                  <c:v>74.692049968019106</c:v>
                </c:pt>
              </c:numCache>
            </c:numRef>
          </c:yVal>
          <c:smooth val="1"/>
        </c:ser>
        <c:ser>
          <c:idx val="6"/>
          <c:order val="6"/>
          <c:tx>
            <c:v>Wyoming West</c:v>
          </c:tx>
          <c:spPr>
            <a:ln w="9525" cap="flat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diamond"/>
            <c:size val="9"/>
            <c:spPr>
              <a:gradFill rotWithShape="1">
                <a:gsLst>
                  <a:gs pos="0">
                    <a:schemeClr val="accent5">
                      <a:tint val="50000"/>
                      <a:satMod val="300000"/>
                    </a:schemeClr>
                  </a:gs>
                  <a:gs pos="35000">
                    <a:schemeClr val="accent5">
                      <a:tint val="37000"/>
                      <a:satMod val="300000"/>
                    </a:schemeClr>
                  </a:gs>
                  <a:gs pos="100000">
                    <a:schemeClr val="accent5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Wthr'!$H$40:$H$59</c:f>
              <c:numCache>
                <c:formatCode>0.0</c:formatCode>
                <c:ptCount val="20"/>
                <c:pt idx="0">
                  <c:v>68.995000008493705</c:v>
                </c:pt>
                <c:pt idx="1">
                  <c:v>73.092499967664494</c:v>
                </c:pt>
                <c:pt idx="2">
                  <c:v>75.920999934524303</c:v>
                </c:pt>
                <c:pt idx="3">
                  <c:v>77.426079921521307</c:v>
                </c:pt>
                <c:pt idx="4">
                  <c:v>73.441249945200994</c:v>
                </c:pt>
                <c:pt idx="5">
                  <c:v>76.205464952684906</c:v>
                </c:pt>
                <c:pt idx="6">
                  <c:v>70.950294994905605</c:v>
                </c:pt>
                <c:pt idx="7">
                  <c:v>74.306124952368407</c:v>
                </c:pt>
                <c:pt idx="8">
                  <c:v>75.567794944316105</c:v>
                </c:pt>
                <c:pt idx="9">
                  <c:v>81.677999884568194</c:v>
                </c:pt>
                <c:pt idx="10">
                  <c:v>68.322035022951695</c:v>
                </c:pt>
                <c:pt idx="11">
                  <c:v>81.694704904064494</c:v>
                </c:pt>
                <c:pt idx="12">
                  <c:v>68.048350022286201</c:v>
                </c:pt>
                <c:pt idx="13">
                  <c:v>71.574999965727301</c:v>
                </c:pt>
                <c:pt idx="14">
                  <c:v>75.064099940732106</c:v>
                </c:pt>
                <c:pt idx="15">
                  <c:v>71.725799964368306</c:v>
                </c:pt>
                <c:pt idx="16">
                  <c:v>78.757149910479797</c:v>
                </c:pt>
                <c:pt idx="17">
                  <c:v>74.269549954980604</c:v>
                </c:pt>
                <c:pt idx="18">
                  <c:v>73.232499960735495</c:v>
                </c:pt>
                <c:pt idx="19">
                  <c:v>74.692049968019106</c:v>
                </c:pt>
              </c:numCache>
            </c:numRef>
          </c:yVal>
          <c:smooth val="1"/>
        </c:ser>
        <c:ser>
          <c:idx val="7"/>
          <c:order val="7"/>
          <c:tx>
            <c:v>UT Mov. Avg.</c:v>
          </c:tx>
          <c:spPr>
            <a:ln w="4445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'Slide 144 July Peak Prod Wthr'!$A$40:$A$59</c:f>
              <c:numCache>
                <c:formatCode>General</c:formatCode>
                <c:ptCount val="20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</c:numCache>
            </c:numRef>
          </c:xVal>
          <c:yVal>
            <c:numRef>
              <c:f>'Slide 144 July Peak Prod Wthr'!$K$40:$K$59</c:f>
              <c:numCache>
                <c:formatCode>General</c:formatCode>
                <c:ptCount val="20"/>
                <c:pt idx="9" formatCode="0.0">
                  <c:v>86.309200000000004</c:v>
                </c:pt>
                <c:pt idx="10" formatCode="0.0">
                  <c:v>86.471699999999998</c:v>
                </c:pt>
                <c:pt idx="11" formatCode="0.0">
                  <c:v>86.54249999999999</c:v>
                </c:pt>
                <c:pt idx="12" formatCode="0.0">
                  <c:v>86.150499999999994</c:v>
                </c:pt>
                <c:pt idx="13" formatCode="0.0">
                  <c:v>86.488</c:v>
                </c:pt>
                <c:pt idx="14" formatCode="0.0">
                  <c:v>86.078800000000001</c:v>
                </c:pt>
                <c:pt idx="15" formatCode="0.0">
                  <c:v>85.678500000000014</c:v>
                </c:pt>
                <c:pt idx="16" formatCode="0.0">
                  <c:v>85.857300000000009</c:v>
                </c:pt>
                <c:pt idx="17" formatCode="0.0">
                  <c:v>85.974000000000018</c:v>
                </c:pt>
                <c:pt idx="18" formatCode="0.0">
                  <c:v>86.619000000000014</c:v>
                </c:pt>
                <c:pt idx="19" formatCode="0.0">
                  <c:v>86.581299999999999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8413752"/>
        <c:axId val="358414144"/>
      </c:scatterChart>
      <c:valAx>
        <c:axId val="358413752"/>
        <c:scaling>
          <c:orientation val="minMax"/>
          <c:max val="2015"/>
          <c:min val="1996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58414144"/>
        <c:crosses val="autoZero"/>
        <c:crossBetween val="midCat"/>
        <c:majorUnit val="1"/>
      </c:valAx>
      <c:valAx>
        <c:axId val="358414144"/>
        <c:scaling>
          <c:orientation val="minMax"/>
          <c:max val="10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Degrees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n-US"/>
          </a:p>
        </c:txPr>
        <c:crossAx val="358413752"/>
        <c:crosses val="autoZero"/>
        <c:crossBetween val="midCat"/>
      </c:valAx>
    </c:plotArea>
    <c:legend>
      <c:legendPos val="t"/>
      <c:layout/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45243</xdr:colOff>
      <xdr:row>0</xdr:row>
      <xdr:rowOff>23814</xdr:rowOff>
    </xdr:from>
    <xdr:to>
      <xdr:col>15</xdr:col>
      <xdr:colOff>678656</xdr:colOff>
      <xdr:row>32</xdr:row>
      <xdr:rowOff>154782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0.0585</cdr:x>
      <cdr:y>0.91427</cdr:y>
    </cdr:from>
    <cdr:to>
      <cdr:x>0.96296</cdr:x>
      <cdr:y>0.99646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36575" y="5451475"/>
          <a:ext cx="8296275" cy="490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latinLnBrk="0" hangingPunct="1"/>
          <a:r>
            <a:rPr lang="en-US" sz="1100">
              <a:effectLst/>
              <a:latin typeface="+mn-lt"/>
              <a:ea typeface="+mn-ea"/>
              <a:cs typeface="+mn-cs"/>
            </a:rPr>
            <a:t>Source: MDA Federal, Salt Lake City Airport Weather Station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28575</xdr:colOff>
      <xdr:row>32</xdr:row>
      <xdr:rowOff>109043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0.06854</cdr:x>
      <cdr:y>0.91852</cdr:y>
    </cdr:from>
    <cdr:to>
      <cdr:x>0.973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28650" y="5524499"/>
          <a:ext cx="8296275" cy="4900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+mn-lt"/>
              <a:ea typeface="+mn-ea"/>
              <a:cs typeface="+mn-cs"/>
            </a:rPr>
            <a:t>Source: MDA Federal, weighted average for Medford Airport, Portland Airport, Salem Airport, Klamath Falls Airport, Redmond Airport , North Bend Airport, and Astoria Airport Weather Stations 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133350</xdr:rowOff>
    </xdr:from>
    <xdr:to>
      <xdr:col>15</xdr:col>
      <xdr:colOff>333375</xdr:colOff>
      <xdr:row>33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0.04638</cdr:x>
      <cdr:y>0.89954</cdr:y>
    </cdr:from>
    <cdr:to>
      <cdr:x>1</cdr:x>
      <cdr:y>0.99227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5450" y="5543551"/>
          <a:ext cx="8747125" cy="5714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latinLnBrk="0" hangingPunct="1"/>
          <a:r>
            <a:rPr lang="en-US" sz="1000">
              <a:effectLst/>
              <a:latin typeface="+mn-lt"/>
              <a:ea typeface="+mn-ea"/>
              <a:cs typeface="+mn-cs"/>
            </a:rPr>
            <a:t>Source: MDA Federal, California – Medford Airport Weather Station, Idaho – Pocatello Airport Weather Station, Oregon - weighted average for Medford Airport, Portland Airport, Salem Airport, Klamath Falls Airport, Redmond Airport , North Bend Airport, and Astoria Airport Weather Stations , Utah – Salt Lake City Airport Weather Station, Washington – Yakima Airport Weather Station, Wyoming – weighted average for Salt Lake City Airport and Casper Airport Weather Stations </a:t>
          </a:r>
          <a:endParaRPr lang="en-US" sz="1000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0.02416</cdr:x>
      <cdr:y>0.92555</cdr:y>
    </cdr:from>
    <cdr:to>
      <cdr:x>0.8175</cdr:x>
      <cdr:y>0.96551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241300" y="5763358"/>
          <a:ext cx="7924800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dirty="0"/>
            <a:t>Source: PacifiCorp, Load Forecasting Group work product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39159</xdr:colOff>
      <xdr:row>0</xdr:row>
      <xdr:rowOff>38100</xdr:rowOff>
    </xdr:from>
    <xdr:to>
      <xdr:col>16</xdr:col>
      <xdr:colOff>0</xdr:colOff>
      <xdr:row>32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0.01772</cdr:x>
      <cdr:y>0.9258</cdr:y>
    </cdr:from>
    <cdr:to>
      <cdr:x>0.80734</cdr:x>
      <cdr:y>0.96563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177800" y="5784789"/>
          <a:ext cx="7924800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dirty="0"/>
            <a:t>Source: PacifiCorp, Load Forecasting Group work product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323851</xdr:colOff>
      <xdr:row>0</xdr:row>
      <xdr:rowOff>133351</xdr:rowOff>
    </xdr:from>
    <xdr:to>
      <xdr:col>12</xdr:col>
      <xdr:colOff>581025</xdr:colOff>
      <xdr:row>26</xdr:row>
      <xdr:rowOff>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0.06556</cdr:x>
      <cdr:y>0.91303</cdr:y>
    </cdr:from>
    <cdr:to>
      <cdr:x>0.99</cdr:x>
      <cdr:y>0.96466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561974" y="4400490"/>
          <a:ext cx="7924800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dirty="0"/>
            <a:t>Source: PacifiCorp, Load Forecasting Group work product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10578</xdr:colOff>
      <xdr:row>0</xdr:row>
      <xdr:rowOff>116415</xdr:rowOff>
    </xdr:from>
    <xdr:to>
      <xdr:col>19</xdr:col>
      <xdr:colOff>21166</xdr:colOff>
      <xdr:row>29</xdr:row>
      <xdr:rowOff>127000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0.09353</cdr:x>
      <cdr:y>0.91815</cdr:y>
    </cdr:from>
    <cdr:to>
      <cdr:x>0.92924</cdr:x>
      <cdr:y>0.96311</cdr:y>
    </cdr:to>
    <cdr:sp macro="" textlink="">
      <cdr:nvSpPr>
        <cdr:cNvPr id="2" name="TextBox 5"/>
        <cdr:cNvSpPr txBox="1"/>
      </cdr:nvSpPr>
      <cdr:spPr>
        <a:xfrm xmlns:a="http://schemas.openxmlformats.org/drawingml/2006/main">
          <a:off x="886883" y="5082058"/>
          <a:ext cx="7924800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dirty="0"/>
            <a:t>Source: PacifiCorp, Load Forecasting Group work product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</xdr:row>
      <xdr:rowOff>9525</xdr:rowOff>
    </xdr:from>
    <xdr:to>
      <xdr:col>16</xdr:col>
      <xdr:colOff>0</xdr:colOff>
      <xdr:row>32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7:R40"/>
  <sheetViews>
    <sheetView topLeftCell="A10" zoomScale="90" zoomScaleNormal="90" workbookViewId="0">
      <selection activeCell="E34" sqref="E34"/>
    </sheetView>
  </sheetViews>
  <sheetFormatPr defaultRowHeight="15" x14ac:dyDescent="0.25"/>
  <cols>
    <col min="1" max="1" width="15.85546875" customWidth="1"/>
    <col min="2" max="18" width="10.85546875" bestFit="1" customWidth="1"/>
  </cols>
  <sheetData>
    <row r="37" spans="1:18" x14ac:dyDescent="0.25">
      <c r="B37" s="2">
        <v>2017</v>
      </c>
      <c r="C37" s="2">
        <v>2018</v>
      </c>
      <c r="D37" s="2">
        <v>2019</v>
      </c>
      <c r="E37" s="2">
        <v>2020</v>
      </c>
      <c r="F37" s="2">
        <v>2021</v>
      </c>
      <c r="G37" s="2">
        <v>2022</v>
      </c>
      <c r="H37" s="2">
        <v>2023</v>
      </c>
      <c r="I37" s="2">
        <v>2024</v>
      </c>
      <c r="J37" s="2">
        <v>2025</v>
      </c>
      <c r="K37" s="2">
        <v>2026</v>
      </c>
      <c r="L37" s="2">
        <v>2027</v>
      </c>
      <c r="M37" s="2">
        <v>2028</v>
      </c>
      <c r="N37" s="2">
        <v>2029</v>
      </c>
      <c r="O37" s="2">
        <v>2030</v>
      </c>
      <c r="P37" s="2">
        <v>2031</v>
      </c>
      <c r="Q37" s="2">
        <v>2032</v>
      </c>
      <c r="R37" s="2">
        <v>2033</v>
      </c>
    </row>
    <row r="38" spans="1:18" x14ac:dyDescent="0.25">
      <c r="A38" t="s">
        <v>0</v>
      </c>
      <c r="B38" s="1">
        <v>62269.1</v>
      </c>
      <c r="C38" s="1">
        <v>63382.06</v>
      </c>
      <c r="D38" s="1">
        <v>64382.22</v>
      </c>
      <c r="E38" s="1">
        <v>65083.29</v>
      </c>
      <c r="F38" s="1">
        <v>65573.070000000007</v>
      </c>
      <c r="G38" s="1">
        <v>66238.11</v>
      </c>
      <c r="H38" s="1">
        <v>66904.22</v>
      </c>
      <c r="I38" s="1">
        <v>67760.86</v>
      </c>
      <c r="J38" s="1">
        <v>68236.69</v>
      </c>
      <c r="K38" s="1">
        <v>68857.14</v>
      </c>
      <c r="L38" s="1">
        <v>69511.75</v>
      </c>
      <c r="M38" s="1">
        <v>70342.92</v>
      </c>
      <c r="N38" s="1">
        <v>70853.210000000006</v>
      </c>
      <c r="O38" s="1">
        <v>71535.23</v>
      </c>
      <c r="P38" s="1">
        <v>72213.25</v>
      </c>
      <c r="Q38" s="1">
        <v>73044.36</v>
      </c>
      <c r="R38" s="1">
        <v>73581.23</v>
      </c>
    </row>
    <row r="39" spans="1:18" x14ac:dyDescent="0.25">
      <c r="A39" t="s">
        <v>1</v>
      </c>
      <c r="B39" s="1">
        <v>60088.67</v>
      </c>
      <c r="C39" s="1">
        <v>60735.64</v>
      </c>
      <c r="D39" s="1">
        <v>61410.879999999997</v>
      </c>
      <c r="E39" s="1">
        <v>62002.73</v>
      </c>
      <c r="F39" s="1">
        <v>62452.32</v>
      </c>
      <c r="G39" s="1">
        <v>63174.35</v>
      </c>
      <c r="H39" s="1">
        <v>63976.57</v>
      </c>
      <c r="I39" s="1">
        <v>64798.49</v>
      </c>
      <c r="J39" s="1">
        <v>65375.9</v>
      </c>
      <c r="K39" s="1">
        <v>65408.2</v>
      </c>
      <c r="L39" s="1">
        <v>65930.850000000006</v>
      </c>
      <c r="M39" s="1">
        <v>66675.539999999994</v>
      </c>
      <c r="N39" s="1">
        <v>67335.67</v>
      </c>
      <c r="O39" s="1">
        <v>67935.960000000006</v>
      </c>
      <c r="P39" s="1">
        <v>68618.97</v>
      </c>
      <c r="Q39" s="1">
        <v>69501.820000000007</v>
      </c>
      <c r="R39" s="1">
        <v>69998.98</v>
      </c>
    </row>
    <row r="40" spans="1:18" x14ac:dyDescent="0.25">
      <c r="A40" t="s">
        <v>2</v>
      </c>
      <c r="B40" s="1">
        <v>-2180.4300000000003</v>
      </c>
      <c r="C40" s="1">
        <v>-2646.4199999999983</v>
      </c>
      <c r="D40" s="1">
        <v>-2971.3400000000038</v>
      </c>
      <c r="E40" s="1">
        <v>-3080.5599999999977</v>
      </c>
      <c r="F40" s="1">
        <v>-3120.7500000000073</v>
      </c>
      <c r="G40" s="1">
        <v>-3063.760000000002</v>
      </c>
      <c r="H40" s="1">
        <v>-2927.6500000000015</v>
      </c>
      <c r="I40" s="1">
        <v>-2962.3700000000026</v>
      </c>
      <c r="J40" s="1">
        <v>-2860.7900000000009</v>
      </c>
      <c r="K40" s="1">
        <v>-3448.9400000000023</v>
      </c>
      <c r="L40" s="1">
        <v>-3580.8999999999942</v>
      </c>
      <c r="M40" s="1">
        <v>-3667.3800000000047</v>
      </c>
      <c r="N40" s="1">
        <v>-3517.5400000000081</v>
      </c>
      <c r="O40" s="1">
        <v>-3599.2699999999895</v>
      </c>
      <c r="P40" s="1">
        <v>-3594.2799999999988</v>
      </c>
      <c r="Q40" s="1">
        <v>-3542.5399999999936</v>
      </c>
      <c r="R40" s="1">
        <v>-3582.25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6:R39"/>
  <sheetViews>
    <sheetView topLeftCell="A13" zoomScale="90" zoomScaleNormal="90" workbookViewId="0">
      <selection activeCell="R28" sqref="R28"/>
    </sheetView>
  </sheetViews>
  <sheetFormatPr defaultRowHeight="15" x14ac:dyDescent="0.25"/>
  <cols>
    <col min="1" max="1" width="18.42578125" customWidth="1"/>
    <col min="2" max="18" width="10.7109375" customWidth="1"/>
  </cols>
  <sheetData>
    <row r="36" spans="1:18" x14ac:dyDescent="0.25">
      <c r="A36" s="3" t="s">
        <v>3</v>
      </c>
      <c r="B36" s="3">
        <v>2017</v>
      </c>
      <c r="C36" s="3">
        <v>2018</v>
      </c>
      <c r="D36" s="3">
        <v>2019</v>
      </c>
      <c r="E36" s="3">
        <v>2020</v>
      </c>
      <c r="F36" s="3">
        <v>2021</v>
      </c>
      <c r="G36" s="3">
        <v>2022</v>
      </c>
      <c r="H36" s="3">
        <v>2023</v>
      </c>
      <c r="I36" s="3">
        <v>2024</v>
      </c>
      <c r="J36" s="3">
        <v>2025</v>
      </c>
      <c r="K36" s="3">
        <v>2026</v>
      </c>
      <c r="L36" s="3">
        <v>2027</v>
      </c>
      <c r="M36" s="3">
        <v>2028</v>
      </c>
      <c r="N36" s="3">
        <v>2029</v>
      </c>
      <c r="O36" s="3">
        <v>2030</v>
      </c>
      <c r="P36" s="3">
        <v>2031</v>
      </c>
      <c r="Q36" s="3">
        <v>2032</v>
      </c>
      <c r="R36" s="3">
        <v>2033</v>
      </c>
    </row>
    <row r="37" spans="1:18" x14ac:dyDescent="0.25">
      <c r="A37" t="s">
        <v>0</v>
      </c>
      <c r="B37" s="1">
        <v>10283.047</v>
      </c>
      <c r="C37" s="1">
        <v>10469.398999999999</v>
      </c>
      <c r="D37" s="1">
        <v>10615.721</v>
      </c>
      <c r="E37" s="1">
        <v>10722.35</v>
      </c>
      <c r="F37" s="1">
        <v>10841.65</v>
      </c>
      <c r="G37" s="1">
        <v>10949.748</v>
      </c>
      <c r="H37" s="1">
        <v>11049.543</v>
      </c>
      <c r="I37" s="1">
        <v>11154.565000000001</v>
      </c>
      <c r="J37" s="1">
        <v>11252.558999999999</v>
      </c>
      <c r="K37" s="1">
        <v>11369.564</v>
      </c>
      <c r="L37" s="1">
        <v>11484.92</v>
      </c>
      <c r="M37" s="1">
        <v>11591.748</v>
      </c>
      <c r="N37" s="1">
        <v>11694.912</v>
      </c>
      <c r="O37" s="1">
        <v>11805.915000000001</v>
      </c>
      <c r="P37" s="1">
        <v>11913.233</v>
      </c>
      <c r="Q37" s="1">
        <v>12044.581</v>
      </c>
      <c r="R37" s="1">
        <v>12158.198</v>
      </c>
    </row>
    <row r="38" spans="1:18" x14ac:dyDescent="0.25">
      <c r="A38" t="s">
        <v>1</v>
      </c>
      <c r="B38" s="1">
        <v>10133.130999999999</v>
      </c>
      <c r="C38" s="1">
        <v>10234.322</v>
      </c>
      <c r="D38" s="1">
        <v>10326.712</v>
      </c>
      <c r="E38" s="1">
        <v>10423.819</v>
      </c>
      <c r="F38" s="1">
        <v>10541</v>
      </c>
      <c r="G38" s="1">
        <v>10648.316999999999</v>
      </c>
      <c r="H38" s="1">
        <v>10732.232</v>
      </c>
      <c r="I38" s="1">
        <v>10831.764999999999</v>
      </c>
      <c r="J38" s="1">
        <v>10949.368</v>
      </c>
      <c r="K38" s="1">
        <v>10964.186</v>
      </c>
      <c r="L38" s="1">
        <v>11056.291999999999</v>
      </c>
      <c r="M38" s="1">
        <v>11135.885</v>
      </c>
      <c r="N38" s="1">
        <v>11252.643</v>
      </c>
      <c r="O38" s="1">
        <v>11347.486000000001</v>
      </c>
      <c r="P38" s="1">
        <v>11456.495000000001</v>
      </c>
      <c r="Q38" s="1">
        <v>11601.614</v>
      </c>
      <c r="R38" s="1">
        <v>11695.516</v>
      </c>
    </row>
    <row r="39" spans="1:18" x14ac:dyDescent="0.25">
      <c r="A39" t="s">
        <v>2</v>
      </c>
      <c r="B39" s="1">
        <v>-149.91600000000108</v>
      </c>
      <c r="C39" s="1">
        <v>-235.07699999999932</v>
      </c>
      <c r="D39" s="1">
        <v>-289.00900000000001</v>
      </c>
      <c r="E39" s="1">
        <v>-298.53100000000086</v>
      </c>
      <c r="F39" s="1">
        <v>-300.64999999999964</v>
      </c>
      <c r="G39" s="1">
        <v>-301.43100000000049</v>
      </c>
      <c r="H39" s="1">
        <v>-317.31099999999969</v>
      </c>
      <c r="I39" s="1">
        <v>-322.80000000000109</v>
      </c>
      <c r="J39" s="1">
        <v>-303.19099999999889</v>
      </c>
      <c r="K39" s="1">
        <v>-405.37800000000061</v>
      </c>
      <c r="L39" s="1">
        <v>-428.62800000000061</v>
      </c>
      <c r="M39" s="1">
        <v>-455.86299999999937</v>
      </c>
      <c r="N39" s="1">
        <v>-442.26900000000023</v>
      </c>
      <c r="O39" s="1">
        <v>-458.42900000000009</v>
      </c>
      <c r="P39" s="1">
        <v>-456.73799999999937</v>
      </c>
      <c r="Q39" s="1">
        <v>-442.96700000000055</v>
      </c>
      <c r="R39" s="1">
        <v>-462.6820000000007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:O56"/>
  <sheetViews>
    <sheetView topLeftCell="A7" workbookViewId="0">
      <selection activeCell="P23" sqref="P23"/>
    </sheetView>
  </sheetViews>
  <sheetFormatPr defaultRowHeight="15" x14ac:dyDescent="0.25"/>
  <cols>
    <col min="2" max="2" width="9.140625" style="5"/>
    <col min="3" max="6" width="10.7109375" style="5" customWidth="1"/>
    <col min="7" max="7" width="11.5703125" style="5" customWidth="1"/>
    <col min="8" max="8" width="10.7109375" style="5" customWidth="1"/>
    <col min="9" max="9" width="9.140625" style="5"/>
    <col min="10" max="13" width="10.7109375" style="5" customWidth="1"/>
    <col min="14" max="14" width="12.7109375" style="5" customWidth="1"/>
    <col min="15" max="15" width="10.7109375" style="5" customWidth="1"/>
  </cols>
  <sheetData>
    <row r="29" spans="2:15" x14ac:dyDescent="0.25">
      <c r="B29" s="26" t="s">
        <v>22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2:15" s="10" customFormat="1" ht="30" x14ac:dyDescent="0.25">
      <c r="B30" s="9" t="s">
        <v>4</v>
      </c>
      <c r="C30" s="9" t="s">
        <v>10</v>
      </c>
      <c r="D30" s="9" t="s">
        <v>11</v>
      </c>
      <c r="E30" s="9" t="s">
        <v>12</v>
      </c>
      <c r="F30" s="9" t="s">
        <v>13</v>
      </c>
      <c r="G30" s="9" t="s">
        <v>14</v>
      </c>
      <c r="H30" s="9" t="s">
        <v>15</v>
      </c>
      <c r="I30" s="9"/>
      <c r="J30" s="9" t="s">
        <v>16</v>
      </c>
      <c r="K30" s="9" t="s">
        <v>17</v>
      </c>
      <c r="L30" s="9" t="s">
        <v>18</v>
      </c>
      <c r="M30" s="9" t="s">
        <v>19</v>
      </c>
      <c r="N30" s="9" t="s">
        <v>20</v>
      </c>
      <c r="O30" s="9" t="s">
        <v>21</v>
      </c>
    </row>
    <row r="31" spans="2:15" x14ac:dyDescent="0.25">
      <c r="B31" s="5">
        <v>2005</v>
      </c>
      <c r="C31" s="6">
        <v>11272.762115808957</v>
      </c>
      <c r="D31" s="6">
        <v>12485.30179684468</v>
      </c>
      <c r="E31" s="6">
        <v>11863.715955795355</v>
      </c>
      <c r="F31" s="6">
        <v>9040.1970449554065</v>
      </c>
      <c r="G31" s="6">
        <v>15548.802639399191</v>
      </c>
      <c r="H31" s="6">
        <v>9326.8575396618126</v>
      </c>
      <c r="I31" s="6"/>
      <c r="J31" s="7"/>
      <c r="K31" s="7"/>
      <c r="L31" s="7"/>
      <c r="M31" s="7"/>
      <c r="N31" s="7"/>
      <c r="O31" s="7"/>
    </row>
    <row r="32" spans="2:15" x14ac:dyDescent="0.25">
      <c r="B32" s="5">
        <v>2006</v>
      </c>
      <c r="C32" s="6">
        <v>11426.451230927181</v>
      </c>
      <c r="D32" s="6">
        <v>12734.157733527718</v>
      </c>
      <c r="E32" s="6">
        <v>12118.827912089091</v>
      </c>
      <c r="F32" s="6">
        <v>9238.7160865860042</v>
      </c>
      <c r="G32" s="6">
        <v>15577.259560759238</v>
      </c>
      <c r="H32" s="6">
        <v>9519.1993168592599</v>
      </c>
      <c r="J32" s="7"/>
      <c r="K32" s="7"/>
      <c r="L32" s="7"/>
      <c r="M32" s="7"/>
      <c r="N32" s="7"/>
      <c r="O32" s="7"/>
    </row>
    <row r="33" spans="2:15" x14ac:dyDescent="0.25">
      <c r="B33" s="5">
        <v>2007</v>
      </c>
      <c r="C33" s="6">
        <v>11368.489667778613</v>
      </c>
      <c r="D33" s="6">
        <v>12760.183475387348</v>
      </c>
      <c r="E33" s="6">
        <v>11967.488718356886</v>
      </c>
      <c r="F33" s="6">
        <v>9373.0135649835556</v>
      </c>
      <c r="G33" s="6">
        <v>15704.112723228473</v>
      </c>
      <c r="H33" s="6">
        <v>9712.7622303195712</v>
      </c>
      <c r="J33" s="7"/>
      <c r="K33" s="7"/>
      <c r="L33" s="7"/>
      <c r="M33" s="7"/>
      <c r="N33" s="7"/>
      <c r="O33" s="7"/>
    </row>
    <row r="34" spans="2:15" x14ac:dyDescent="0.25">
      <c r="B34" s="5">
        <v>2008</v>
      </c>
      <c r="C34" s="6">
        <v>11408.516768146917</v>
      </c>
      <c r="D34" s="6">
        <v>12666.784351633169</v>
      </c>
      <c r="E34" s="6">
        <v>11789.377388687588</v>
      </c>
      <c r="F34" s="6">
        <v>9478.1290140291694</v>
      </c>
      <c r="G34" s="6">
        <v>15373.842362632789</v>
      </c>
      <c r="H34" s="6">
        <v>9837.0760057369516</v>
      </c>
      <c r="J34" s="7"/>
      <c r="K34" s="7"/>
      <c r="L34" s="7"/>
      <c r="M34" s="7"/>
      <c r="N34" s="7"/>
      <c r="O34" s="7"/>
    </row>
    <row r="35" spans="2:15" x14ac:dyDescent="0.25">
      <c r="B35" s="5">
        <v>2009</v>
      </c>
      <c r="C35" s="6">
        <v>11063.965332691365</v>
      </c>
      <c r="D35" s="6">
        <v>12460.765467054349</v>
      </c>
      <c r="E35" s="6">
        <v>11567.469807591726</v>
      </c>
      <c r="F35" s="6">
        <v>9461.2288083856347</v>
      </c>
      <c r="G35" s="6">
        <v>15327.004999340574</v>
      </c>
      <c r="H35" s="6">
        <v>9754.5052982135076</v>
      </c>
      <c r="J35" s="7"/>
      <c r="K35" s="7"/>
      <c r="L35" s="7"/>
      <c r="M35" s="7"/>
      <c r="N35" s="7"/>
      <c r="O35" s="7"/>
    </row>
    <row r="36" spans="2:15" x14ac:dyDescent="0.25">
      <c r="B36" s="5">
        <v>2010</v>
      </c>
      <c r="C36" s="6">
        <v>11470.199385688782</v>
      </c>
      <c r="D36" s="6">
        <v>12433.810246841997</v>
      </c>
      <c r="E36" s="6">
        <v>11842.27563843735</v>
      </c>
      <c r="F36" s="6">
        <v>9552.0120931473575</v>
      </c>
      <c r="G36" s="6">
        <v>15622.073658451167</v>
      </c>
      <c r="H36" s="6">
        <v>9744.6023002452039</v>
      </c>
      <c r="J36" s="7"/>
      <c r="K36" s="7"/>
      <c r="L36" s="7"/>
      <c r="M36" s="7"/>
      <c r="N36" s="7"/>
      <c r="O36" s="7"/>
    </row>
    <row r="37" spans="2:15" x14ac:dyDescent="0.25">
      <c r="B37" s="5">
        <v>2011</v>
      </c>
      <c r="C37" s="6">
        <v>11096.588838461537</v>
      </c>
      <c r="D37" s="6">
        <v>12277.038116454189</v>
      </c>
      <c r="E37" s="6">
        <v>11562.83981495944</v>
      </c>
      <c r="F37" s="6">
        <v>9566.3730123799105</v>
      </c>
      <c r="G37" s="6">
        <v>15394.316574194429</v>
      </c>
      <c r="H37" s="6">
        <v>9766.9184794146859</v>
      </c>
      <c r="J37" s="7"/>
      <c r="K37" s="7"/>
      <c r="L37" s="7"/>
      <c r="M37" s="7"/>
      <c r="N37" s="7"/>
      <c r="O37" s="7"/>
    </row>
    <row r="38" spans="2:15" x14ac:dyDescent="0.25">
      <c r="B38" s="5">
        <v>2012</v>
      </c>
      <c r="C38" s="6">
        <v>10872.252566612256</v>
      </c>
      <c r="D38" s="6">
        <v>11905.836276600452</v>
      </c>
      <c r="E38" s="6">
        <v>11419.682876542254</v>
      </c>
      <c r="F38" s="6">
        <v>9357.122681679848</v>
      </c>
      <c r="G38" s="6">
        <v>15305.425128615943</v>
      </c>
      <c r="H38" s="6">
        <v>9526.6853152927761</v>
      </c>
      <c r="J38" s="7"/>
      <c r="K38" s="7"/>
      <c r="L38" s="7"/>
      <c r="M38" s="7"/>
      <c r="N38" s="7"/>
      <c r="O38" s="7"/>
    </row>
    <row r="39" spans="2:15" x14ac:dyDescent="0.25">
      <c r="B39" s="5">
        <v>2013</v>
      </c>
      <c r="C39" s="6">
        <v>10651.836943984812</v>
      </c>
      <c r="D39" s="6">
        <v>11634.108912086385</v>
      </c>
      <c r="E39" s="6">
        <v>11200.764585670348</v>
      </c>
      <c r="F39" s="6">
        <v>9001.6052755668406</v>
      </c>
      <c r="G39" s="6">
        <v>15169.399473337893</v>
      </c>
      <c r="H39" s="6">
        <v>9470.3835585112174</v>
      </c>
      <c r="J39" s="7"/>
      <c r="K39" s="7"/>
      <c r="L39" s="7"/>
      <c r="M39" s="7"/>
      <c r="N39" s="7"/>
      <c r="O39" s="7"/>
    </row>
    <row r="40" spans="2:15" x14ac:dyDescent="0.25">
      <c r="B40" s="5">
        <v>2014</v>
      </c>
      <c r="C40" s="6">
        <v>10433.006944429897</v>
      </c>
      <c r="D40" s="6">
        <v>11537.807198041543</v>
      </c>
      <c r="E40" s="6">
        <v>11146.297487751679</v>
      </c>
      <c r="F40" s="6">
        <v>9079.4627303088873</v>
      </c>
      <c r="G40" s="6">
        <v>15210.376469069841</v>
      </c>
      <c r="H40" s="6">
        <v>9330.0080830566876</v>
      </c>
      <c r="J40" s="7"/>
      <c r="K40" s="7"/>
      <c r="L40" s="7"/>
      <c r="M40" s="7"/>
      <c r="N40" s="7"/>
      <c r="O40" s="7"/>
    </row>
    <row r="41" spans="2:15" x14ac:dyDescent="0.25">
      <c r="B41" s="5">
        <v>2015</v>
      </c>
      <c r="C41" s="6">
        <v>10194.605389020164</v>
      </c>
      <c r="D41" s="6">
        <v>11162.439957021961</v>
      </c>
      <c r="E41" s="6">
        <v>11063.735646496412</v>
      </c>
      <c r="F41" s="6">
        <v>8831.7724246159269</v>
      </c>
      <c r="G41" s="6">
        <v>14888.970614617363</v>
      </c>
      <c r="H41" s="6">
        <v>9102.147620537371</v>
      </c>
      <c r="J41" s="7">
        <v>10194.605389020164</v>
      </c>
      <c r="K41" s="7">
        <v>11162.439957021961</v>
      </c>
      <c r="L41" s="7">
        <v>11063.735646496412</v>
      </c>
      <c r="M41" s="7">
        <v>8831.7724246159269</v>
      </c>
      <c r="N41" s="7">
        <v>14888.970614617363</v>
      </c>
      <c r="O41" s="7">
        <v>9102.147620537371</v>
      </c>
    </row>
    <row r="42" spans="2:15" x14ac:dyDescent="0.25">
      <c r="B42" s="5">
        <v>2016</v>
      </c>
      <c r="C42" s="8"/>
      <c r="D42" s="8"/>
      <c r="E42" s="8"/>
      <c r="F42" s="8"/>
      <c r="G42" s="8"/>
      <c r="H42" s="8"/>
      <c r="J42" s="6">
        <v>10372.905952041434</v>
      </c>
      <c r="K42" s="6">
        <v>11128.334842067301</v>
      </c>
      <c r="L42" s="6">
        <v>11024.290499154744</v>
      </c>
      <c r="M42" s="6">
        <v>8756.5087012829663</v>
      </c>
      <c r="N42" s="6">
        <v>14721.06369062884</v>
      </c>
      <c r="O42" s="6">
        <v>8951.6894092255116</v>
      </c>
    </row>
    <row r="43" spans="2:15" x14ac:dyDescent="0.25">
      <c r="B43" s="5">
        <v>2017</v>
      </c>
      <c r="C43" s="8"/>
      <c r="D43" s="8"/>
      <c r="E43" s="8"/>
      <c r="F43" s="8"/>
      <c r="G43" s="8"/>
      <c r="H43" s="8"/>
      <c r="J43" s="6">
        <v>10175.131176948475</v>
      </c>
      <c r="K43" s="6">
        <v>10996.136858036496</v>
      </c>
      <c r="L43" s="6">
        <v>10786.200042117518</v>
      </c>
      <c r="M43" s="6">
        <v>8478.140289285986</v>
      </c>
      <c r="N43" s="6">
        <v>14559.853234718881</v>
      </c>
      <c r="O43" s="6">
        <v>8893.7940919246048</v>
      </c>
    </row>
    <row r="44" spans="2:15" x14ac:dyDescent="0.25">
      <c r="B44" s="5">
        <v>2018</v>
      </c>
      <c r="C44" s="8"/>
      <c r="D44" s="8"/>
      <c r="E44" s="8"/>
      <c r="F44" s="8"/>
      <c r="G44" s="8"/>
      <c r="H44" s="8"/>
      <c r="J44" s="6">
        <v>10079.242200474751</v>
      </c>
      <c r="K44" s="6">
        <v>10852.013793788827</v>
      </c>
      <c r="L44" s="6">
        <v>10697.868112046097</v>
      </c>
      <c r="M44" s="6">
        <v>8255.760185332434</v>
      </c>
      <c r="N44" s="6">
        <v>14458.064932217079</v>
      </c>
      <c r="O44" s="6">
        <v>8818.3978315362692</v>
      </c>
    </row>
    <row r="45" spans="2:15" x14ac:dyDescent="0.25">
      <c r="B45" s="5">
        <v>2019</v>
      </c>
      <c r="C45" s="8"/>
      <c r="D45" s="8"/>
      <c r="E45" s="8"/>
      <c r="F45" s="8"/>
      <c r="G45" s="8"/>
      <c r="H45" s="8"/>
      <c r="J45" s="6">
        <v>9962.8226055555697</v>
      </c>
      <c r="K45" s="6">
        <v>10675.491275675198</v>
      </c>
      <c r="L45" s="6">
        <v>10622.976311323813</v>
      </c>
      <c r="M45" s="6">
        <v>8021.624428552881</v>
      </c>
      <c r="N45" s="6">
        <v>14328.400008377213</v>
      </c>
      <c r="O45" s="6">
        <v>8721.0013952213758</v>
      </c>
    </row>
    <row r="46" spans="2:15" x14ac:dyDescent="0.25">
      <c r="B46" s="5">
        <v>2020</v>
      </c>
      <c r="C46" s="8"/>
      <c r="D46" s="8"/>
      <c r="E46" s="8"/>
      <c r="F46" s="8"/>
      <c r="G46" s="8"/>
      <c r="H46" s="8"/>
      <c r="J46" s="6">
        <v>10011.608365684378</v>
      </c>
      <c r="K46" s="6">
        <v>10517.044673216855</v>
      </c>
      <c r="L46" s="6">
        <v>10402.023168126563</v>
      </c>
      <c r="M46" s="6">
        <v>7847.636089634454</v>
      </c>
      <c r="N46" s="6">
        <v>14262.17731794574</v>
      </c>
      <c r="O46" s="6">
        <v>8645.4606241701495</v>
      </c>
    </row>
    <row r="47" spans="2:15" x14ac:dyDescent="0.25">
      <c r="B47" s="5">
        <v>2021</v>
      </c>
      <c r="C47" s="8"/>
      <c r="D47" s="8"/>
      <c r="E47" s="8"/>
      <c r="F47" s="8"/>
      <c r="G47" s="8"/>
      <c r="H47" s="8"/>
      <c r="J47" s="6">
        <v>9902.6022638067516</v>
      </c>
      <c r="K47" s="6">
        <v>10295.529260443645</v>
      </c>
      <c r="L47" s="6">
        <v>10205.261369928918</v>
      </c>
      <c r="M47" s="6">
        <v>7676.8869896580773</v>
      </c>
      <c r="N47" s="6">
        <v>14088.749161403242</v>
      </c>
      <c r="O47" s="6">
        <v>8485.2464265993967</v>
      </c>
    </row>
    <row r="48" spans="2:15" x14ac:dyDescent="0.25">
      <c r="B48" s="5">
        <v>2022</v>
      </c>
      <c r="C48" s="8"/>
      <c r="D48" s="8"/>
      <c r="E48" s="8"/>
      <c r="F48" s="8"/>
      <c r="G48" s="8"/>
      <c r="H48" s="8"/>
      <c r="J48" s="6">
        <v>9848.6975169623365</v>
      </c>
      <c r="K48" s="6">
        <v>10163.360534767273</v>
      </c>
      <c r="L48" s="6">
        <v>10147.457948290625</v>
      </c>
      <c r="M48" s="6">
        <v>7569.5535017279499</v>
      </c>
      <c r="N48" s="6">
        <v>13994.80222436811</v>
      </c>
      <c r="O48" s="6">
        <v>8401.9671212197281</v>
      </c>
    </row>
    <row r="49" spans="2:15" x14ac:dyDescent="0.25">
      <c r="B49" s="5">
        <v>2023</v>
      </c>
      <c r="C49" s="8"/>
      <c r="D49" s="8"/>
      <c r="E49" s="8"/>
      <c r="F49" s="8"/>
      <c r="G49" s="8"/>
      <c r="H49" s="8"/>
      <c r="J49" s="6">
        <v>9748.9592078461646</v>
      </c>
      <c r="K49" s="6">
        <v>9999.723495801416</v>
      </c>
      <c r="L49" s="6">
        <v>10085.529447771036</v>
      </c>
      <c r="M49" s="6">
        <v>7461.9394093816481</v>
      </c>
      <c r="N49" s="6">
        <v>13860.391792732875</v>
      </c>
      <c r="O49" s="6">
        <v>8319.9196164464065</v>
      </c>
    </row>
    <row r="50" spans="2:15" x14ac:dyDescent="0.25">
      <c r="B50" s="5">
        <v>2024</v>
      </c>
      <c r="C50" s="8"/>
      <c r="D50" s="8"/>
      <c r="E50" s="8"/>
      <c r="F50" s="8"/>
      <c r="G50" s="8"/>
      <c r="H50" s="8"/>
      <c r="J50" s="6">
        <v>9737.4610801107956</v>
      </c>
      <c r="K50" s="6">
        <v>9909.9252709960419</v>
      </c>
      <c r="L50" s="6">
        <v>10071.26096234199</v>
      </c>
      <c r="M50" s="6">
        <v>7403.7273016061054</v>
      </c>
      <c r="N50" s="6">
        <v>13832.489630043219</v>
      </c>
      <c r="O50" s="6">
        <v>8297.3392549560886</v>
      </c>
    </row>
    <row r="51" spans="2:15" x14ac:dyDescent="0.25">
      <c r="B51" s="5">
        <v>2025</v>
      </c>
      <c r="C51" s="8"/>
      <c r="D51" s="8"/>
      <c r="E51" s="8"/>
      <c r="F51" s="8"/>
      <c r="G51" s="8"/>
      <c r="H51" s="8"/>
      <c r="J51" s="6">
        <v>9597.9705481054571</v>
      </c>
      <c r="K51" s="6">
        <v>9640.1617437677214</v>
      </c>
      <c r="L51" s="6">
        <v>9941.9907247123574</v>
      </c>
      <c r="M51" s="6">
        <v>7219.2301139978563</v>
      </c>
      <c r="N51" s="6">
        <v>13647.430465187352</v>
      </c>
      <c r="O51" s="6">
        <v>8131.6189180314605</v>
      </c>
    </row>
    <row r="52" spans="2:15" x14ac:dyDescent="0.25">
      <c r="B52" s="5">
        <v>2026</v>
      </c>
      <c r="C52" s="8"/>
      <c r="D52" s="8"/>
      <c r="E52" s="8"/>
      <c r="F52" s="8"/>
      <c r="G52" s="8"/>
      <c r="H52" s="8"/>
      <c r="J52" s="6">
        <v>9494.7088119567616</v>
      </c>
      <c r="K52" s="6">
        <v>9529.3861171579356</v>
      </c>
      <c r="L52" s="6">
        <v>9857.3899395225508</v>
      </c>
      <c r="M52" s="6">
        <v>7132.1911121628909</v>
      </c>
      <c r="N52" s="6">
        <v>13563.328007590191</v>
      </c>
      <c r="O52" s="6">
        <v>8064.1593189550367</v>
      </c>
    </row>
    <row r="53" spans="2:15" x14ac:dyDescent="0.25">
      <c r="B53" s="5">
        <v>2027</v>
      </c>
      <c r="C53" s="8"/>
      <c r="D53" s="8"/>
      <c r="E53" s="8"/>
      <c r="F53" s="8"/>
      <c r="G53" s="8"/>
      <c r="H53" s="8"/>
      <c r="J53" s="6">
        <v>9441.5128780472096</v>
      </c>
      <c r="K53" s="6">
        <v>9425.2226085331731</v>
      </c>
      <c r="L53" s="6">
        <v>9780.672904305693</v>
      </c>
      <c r="M53" s="6">
        <v>7058.9719436951164</v>
      </c>
      <c r="N53" s="6">
        <v>13491.34797536252</v>
      </c>
      <c r="O53" s="6">
        <v>8005.8034639277548</v>
      </c>
    </row>
    <row r="54" spans="2:15" x14ac:dyDescent="0.25">
      <c r="B54" s="5">
        <v>2028</v>
      </c>
      <c r="C54" s="8"/>
      <c r="D54" s="8"/>
      <c r="E54" s="8"/>
      <c r="F54" s="8"/>
      <c r="G54" s="8"/>
      <c r="H54" s="8"/>
      <c r="J54" s="6">
        <v>9438.1931074213644</v>
      </c>
      <c r="K54" s="6">
        <v>9385.179304664618</v>
      </c>
      <c r="L54" s="6">
        <v>9757.4291816874575</v>
      </c>
      <c r="M54" s="6">
        <v>7038.8693046718909</v>
      </c>
      <c r="N54" s="6">
        <v>13459.862055189009</v>
      </c>
      <c r="O54" s="6">
        <v>8002.2038984379515</v>
      </c>
    </row>
    <row r="55" spans="2:15" x14ac:dyDescent="0.25">
      <c r="B55" s="5">
        <v>2029</v>
      </c>
      <c r="C55" s="8"/>
      <c r="D55" s="8"/>
      <c r="E55" s="8"/>
      <c r="F55" s="8"/>
      <c r="G55" s="8"/>
      <c r="H55" s="8"/>
      <c r="J55" s="6">
        <v>9359.5094381210038</v>
      </c>
      <c r="K55" s="6">
        <v>9276.6588180602794</v>
      </c>
      <c r="L55" s="6">
        <v>9652.6061593597369</v>
      </c>
      <c r="M55" s="6">
        <v>6935.4563698185011</v>
      </c>
      <c r="N55" s="6">
        <v>13378.367212796586</v>
      </c>
      <c r="O55" s="6">
        <v>7930.0632422071767</v>
      </c>
    </row>
    <row r="56" spans="2:15" x14ac:dyDescent="0.25">
      <c r="B56" s="5">
        <v>2030</v>
      </c>
      <c r="C56" s="8"/>
      <c r="D56" s="8"/>
      <c r="E56" s="8"/>
      <c r="F56" s="8"/>
      <c r="G56" s="8"/>
      <c r="H56" s="8"/>
      <c r="J56" s="6">
        <v>9366.7046879734608</v>
      </c>
      <c r="K56" s="6">
        <v>9329.832330884421</v>
      </c>
      <c r="L56" s="6">
        <v>9562.2489826668516</v>
      </c>
      <c r="M56" s="6">
        <v>6940.8166535295586</v>
      </c>
      <c r="N56" s="6">
        <v>13430.865839897215</v>
      </c>
      <c r="O56" s="6">
        <v>7979.3203660987429</v>
      </c>
    </row>
  </sheetData>
  <mergeCells count="1">
    <mergeCell ref="B29:O29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2:S46"/>
  <sheetViews>
    <sheetView topLeftCell="A5" zoomScale="90" zoomScaleNormal="90" workbookViewId="0">
      <selection activeCell="U28" sqref="U28"/>
    </sheetView>
  </sheetViews>
  <sheetFormatPr defaultRowHeight="15" x14ac:dyDescent="0.25"/>
  <cols>
    <col min="1" max="1" width="8.28515625" customWidth="1"/>
    <col min="2" max="2" width="17.85546875" customWidth="1"/>
    <col min="3" max="19" width="7.28515625" bestFit="1" customWidth="1"/>
  </cols>
  <sheetData>
    <row r="32" spans="2:19" x14ac:dyDescent="0.25">
      <c r="B32" s="26" t="s">
        <v>29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2:19" x14ac:dyDescent="0.25">
      <c r="C33" s="5">
        <v>2017</v>
      </c>
      <c r="D33" s="5">
        <v>2018</v>
      </c>
      <c r="E33" s="5">
        <v>2019</v>
      </c>
      <c r="F33" s="5">
        <v>2020</v>
      </c>
      <c r="G33" s="5">
        <v>2021</v>
      </c>
      <c r="H33" s="5">
        <v>2022</v>
      </c>
      <c r="I33" s="5">
        <v>2023</v>
      </c>
      <c r="J33" s="5">
        <v>2024</v>
      </c>
      <c r="K33" s="5">
        <v>2025</v>
      </c>
      <c r="L33" s="5">
        <v>2026</v>
      </c>
      <c r="M33" s="5">
        <v>2027</v>
      </c>
      <c r="N33" s="5">
        <v>2028</v>
      </c>
      <c r="O33" s="5">
        <v>2029</v>
      </c>
      <c r="P33" s="5">
        <v>2030</v>
      </c>
      <c r="Q33" s="5">
        <v>2031</v>
      </c>
      <c r="R33" s="5">
        <v>2032</v>
      </c>
      <c r="S33" s="5">
        <v>2033</v>
      </c>
    </row>
    <row r="34" spans="2:19" x14ac:dyDescent="0.25">
      <c r="B34" s="12" t="s">
        <v>24</v>
      </c>
      <c r="C34" s="13">
        <f>C40</f>
        <v>10133.130999999999</v>
      </c>
      <c r="D34" s="13">
        <f t="shared" ref="D34:S34" si="0">D40</f>
        <v>10234.322</v>
      </c>
      <c r="E34" s="13">
        <f t="shared" si="0"/>
        <v>10326.712</v>
      </c>
      <c r="F34" s="13">
        <f t="shared" si="0"/>
        <v>10423.819</v>
      </c>
      <c r="G34" s="13">
        <f t="shared" si="0"/>
        <v>10541</v>
      </c>
      <c r="H34" s="13">
        <f t="shared" si="0"/>
        <v>10648.316999999999</v>
      </c>
      <c r="I34" s="13">
        <f t="shared" si="0"/>
        <v>10732.232</v>
      </c>
      <c r="J34" s="13">
        <f t="shared" si="0"/>
        <v>10831.764999999999</v>
      </c>
      <c r="K34" s="13">
        <f t="shared" si="0"/>
        <v>10949.368</v>
      </c>
      <c r="L34" s="13">
        <f t="shared" si="0"/>
        <v>10964.186</v>
      </c>
      <c r="M34" s="13">
        <f t="shared" si="0"/>
        <v>11056.291999999999</v>
      </c>
      <c r="N34" s="13">
        <f t="shared" si="0"/>
        <v>11135.885</v>
      </c>
      <c r="O34" s="13">
        <f t="shared" si="0"/>
        <v>11252.643</v>
      </c>
      <c r="P34" s="13">
        <f t="shared" si="0"/>
        <v>11347.486000000001</v>
      </c>
      <c r="Q34" s="13">
        <f t="shared" si="0"/>
        <v>11456.495000000001</v>
      </c>
      <c r="R34" s="13">
        <f t="shared" si="0"/>
        <v>11601.614</v>
      </c>
      <c r="S34" s="13">
        <f t="shared" si="0"/>
        <v>11695.516</v>
      </c>
    </row>
    <row r="35" spans="2:19" x14ac:dyDescent="0.25">
      <c r="B35" s="12" t="s">
        <v>27</v>
      </c>
      <c r="C35" s="13">
        <f>C44</f>
        <v>8799.5730000000003</v>
      </c>
      <c r="D35" s="13">
        <f t="shared" ref="D35:S35" si="1">D44</f>
        <v>8888.3220000000001</v>
      </c>
      <c r="E35" s="13">
        <f t="shared" si="1"/>
        <v>8966.4210000000003</v>
      </c>
      <c r="F35" s="13">
        <f t="shared" si="1"/>
        <v>8985.7800000000007</v>
      </c>
      <c r="G35" s="13">
        <f t="shared" si="1"/>
        <v>9097.6659999999993</v>
      </c>
      <c r="H35" s="13">
        <f t="shared" si="1"/>
        <v>9191.6890000000003</v>
      </c>
      <c r="I35" s="13">
        <f t="shared" si="1"/>
        <v>9286.6970000000001</v>
      </c>
      <c r="J35" s="13">
        <f t="shared" si="1"/>
        <v>9334.8379999999997</v>
      </c>
      <c r="K35" s="13">
        <f t="shared" si="1"/>
        <v>9421.7019999999993</v>
      </c>
      <c r="L35" s="13">
        <f t="shared" si="1"/>
        <v>9440.1589999999997</v>
      </c>
      <c r="M35" s="13">
        <f t="shared" si="1"/>
        <v>9530.5730000000003</v>
      </c>
      <c r="N35" s="13">
        <f t="shared" si="1"/>
        <v>9629.4120000000003</v>
      </c>
      <c r="O35" s="13">
        <f t="shared" si="1"/>
        <v>9732.4380000000001</v>
      </c>
      <c r="P35" s="13">
        <f t="shared" si="1"/>
        <v>9799.0110000000004</v>
      </c>
      <c r="Q35" s="13">
        <f t="shared" si="1"/>
        <v>9860.3439999999991</v>
      </c>
      <c r="R35" s="13">
        <f t="shared" si="1"/>
        <v>9974.6049999999996</v>
      </c>
      <c r="S35" s="13">
        <f t="shared" si="1"/>
        <v>10067.905000000001</v>
      </c>
    </row>
    <row r="36" spans="2:19" x14ac:dyDescent="0.25">
      <c r="B36" s="12" t="s">
        <v>28</v>
      </c>
      <c r="C36" s="13">
        <f>C34-C35</f>
        <v>1333.5579999999991</v>
      </c>
      <c r="D36" s="13">
        <f t="shared" ref="D36:S36" si="2">D34-D35</f>
        <v>1346</v>
      </c>
      <c r="E36" s="13">
        <f t="shared" si="2"/>
        <v>1360.2909999999993</v>
      </c>
      <c r="F36" s="13">
        <f t="shared" si="2"/>
        <v>1438.0389999999989</v>
      </c>
      <c r="G36" s="13">
        <f t="shared" si="2"/>
        <v>1443.3340000000007</v>
      </c>
      <c r="H36" s="13">
        <f t="shared" si="2"/>
        <v>1456.6279999999988</v>
      </c>
      <c r="I36" s="13">
        <f t="shared" si="2"/>
        <v>1445.5349999999999</v>
      </c>
      <c r="J36" s="13">
        <f t="shared" si="2"/>
        <v>1496.9269999999997</v>
      </c>
      <c r="K36" s="13">
        <f t="shared" si="2"/>
        <v>1527.6660000000011</v>
      </c>
      <c r="L36" s="13">
        <f t="shared" si="2"/>
        <v>1524.027</v>
      </c>
      <c r="M36" s="13">
        <f t="shared" si="2"/>
        <v>1525.7189999999991</v>
      </c>
      <c r="N36" s="13">
        <f t="shared" si="2"/>
        <v>1506.473</v>
      </c>
      <c r="O36" s="13">
        <f t="shared" si="2"/>
        <v>1520.2049999999999</v>
      </c>
      <c r="P36" s="13">
        <f t="shared" si="2"/>
        <v>1548.4750000000004</v>
      </c>
      <c r="Q36" s="13">
        <f t="shared" si="2"/>
        <v>1596.1510000000017</v>
      </c>
      <c r="R36" s="13">
        <f t="shared" si="2"/>
        <v>1627.009</v>
      </c>
      <c r="S36" s="13">
        <f t="shared" si="2"/>
        <v>1627.610999999999</v>
      </c>
    </row>
    <row r="38" spans="2:19" x14ac:dyDescent="0.25">
      <c r="B38" s="3" t="s">
        <v>3</v>
      </c>
      <c r="C38" s="3">
        <v>2017</v>
      </c>
      <c r="D38" s="3">
        <v>2018</v>
      </c>
      <c r="E38" s="3">
        <v>2019</v>
      </c>
      <c r="F38" s="3">
        <v>2020</v>
      </c>
      <c r="G38" s="3">
        <v>2021</v>
      </c>
      <c r="H38" s="3">
        <v>2022</v>
      </c>
      <c r="I38" s="3">
        <v>2023</v>
      </c>
      <c r="J38" s="3">
        <v>2024</v>
      </c>
      <c r="K38" s="3">
        <v>2025</v>
      </c>
      <c r="L38" s="3">
        <v>2026</v>
      </c>
      <c r="M38" s="3">
        <v>2027</v>
      </c>
      <c r="N38" s="3">
        <v>2028</v>
      </c>
      <c r="O38" s="3">
        <v>2029</v>
      </c>
      <c r="P38" s="3">
        <v>2030</v>
      </c>
      <c r="Q38" s="3">
        <v>2031</v>
      </c>
      <c r="R38" s="3">
        <v>2032</v>
      </c>
      <c r="S38" s="3">
        <v>2033</v>
      </c>
    </row>
    <row r="39" spans="2:19" x14ac:dyDescent="0.25">
      <c r="B39" t="s">
        <v>23</v>
      </c>
      <c r="C39" s="1">
        <v>10283.047</v>
      </c>
      <c r="D39" s="1">
        <v>10469.398999999999</v>
      </c>
      <c r="E39" s="1">
        <v>10615.721</v>
      </c>
      <c r="F39" s="1">
        <v>10722.35</v>
      </c>
      <c r="G39" s="1">
        <v>10841.65</v>
      </c>
      <c r="H39" s="1">
        <v>10949.748</v>
      </c>
      <c r="I39" s="1">
        <v>11049.543</v>
      </c>
      <c r="J39" s="1">
        <v>11154.565000000001</v>
      </c>
      <c r="K39" s="1">
        <v>11252.558999999999</v>
      </c>
      <c r="L39" s="1">
        <v>11369.564</v>
      </c>
      <c r="M39" s="1">
        <v>11484.92</v>
      </c>
      <c r="N39" s="1">
        <v>11591.748</v>
      </c>
      <c r="O39" s="1">
        <v>11694.912</v>
      </c>
      <c r="P39" s="1">
        <v>11805.915000000001</v>
      </c>
      <c r="Q39" s="1">
        <v>11913.233</v>
      </c>
      <c r="R39" s="1">
        <v>12044.581</v>
      </c>
      <c r="S39" s="1">
        <v>12158.198</v>
      </c>
    </row>
    <row r="40" spans="2:19" x14ac:dyDescent="0.25">
      <c r="B40" t="s">
        <v>24</v>
      </c>
      <c r="C40" s="1">
        <v>10133.130999999999</v>
      </c>
      <c r="D40" s="1">
        <v>10234.322</v>
      </c>
      <c r="E40" s="1">
        <v>10326.712</v>
      </c>
      <c r="F40" s="1">
        <v>10423.819</v>
      </c>
      <c r="G40" s="1">
        <v>10541</v>
      </c>
      <c r="H40" s="1">
        <v>10648.316999999999</v>
      </c>
      <c r="I40" s="1">
        <v>10732.232</v>
      </c>
      <c r="J40" s="1">
        <v>10831.764999999999</v>
      </c>
      <c r="K40" s="1">
        <v>10949.368</v>
      </c>
      <c r="L40" s="1">
        <v>10964.186</v>
      </c>
      <c r="M40" s="1">
        <v>11056.291999999999</v>
      </c>
      <c r="N40" s="1">
        <v>11135.885</v>
      </c>
      <c r="O40" s="1">
        <v>11252.643</v>
      </c>
      <c r="P40" s="1">
        <v>11347.486000000001</v>
      </c>
      <c r="Q40" s="1">
        <v>11456.495000000001</v>
      </c>
      <c r="R40" s="1">
        <v>11601.614</v>
      </c>
      <c r="S40" s="1">
        <v>11695.516</v>
      </c>
    </row>
    <row r="41" spans="2:19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2:19" x14ac:dyDescent="0.25">
      <c r="B42" s="3" t="s">
        <v>25</v>
      </c>
      <c r="C42" s="3">
        <v>2017</v>
      </c>
      <c r="D42" s="3">
        <v>2018</v>
      </c>
      <c r="E42" s="3">
        <v>2019</v>
      </c>
      <c r="F42" s="3">
        <v>2020</v>
      </c>
      <c r="G42" s="3">
        <v>2021</v>
      </c>
      <c r="H42" s="3">
        <v>2022</v>
      </c>
      <c r="I42" s="3">
        <v>2023</v>
      </c>
      <c r="J42" s="3">
        <v>2024</v>
      </c>
      <c r="K42" s="3">
        <v>2025</v>
      </c>
      <c r="L42" s="3">
        <v>2026</v>
      </c>
      <c r="M42" s="3">
        <v>2027</v>
      </c>
      <c r="N42" s="3">
        <v>2028</v>
      </c>
      <c r="O42" s="3">
        <v>2029</v>
      </c>
      <c r="P42" s="3">
        <v>2030</v>
      </c>
      <c r="Q42" s="3">
        <v>2031</v>
      </c>
      <c r="R42" s="3">
        <v>2032</v>
      </c>
      <c r="S42" s="3">
        <v>2033</v>
      </c>
    </row>
    <row r="43" spans="2:19" x14ac:dyDescent="0.25">
      <c r="B43" t="s">
        <v>26</v>
      </c>
      <c r="C43" s="1">
        <v>9181.6350000000002</v>
      </c>
      <c r="D43" s="1">
        <v>9286.2669999999998</v>
      </c>
      <c r="E43" s="1">
        <v>9386.7819999999992</v>
      </c>
      <c r="F43" s="1">
        <v>9453.4290000000001</v>
      </c>
      <c r="G43" s="1">
        <v>9531.2909999999993</v>
      </c>
      <c r="H43" s="1">
        <v>9625.0470000000005</v>
      </c>
      <c r="I43" s="1">
        <v>9708.5280000000002</v>
      </c>
      <c r="J43" s="1">
        <v>9766.3590000000004</v>
      </c>
      <c r="K43" s="1">
        <v>9856.7090000000007</v>
      </c>
      <c r="L43" s="1">
        <v>9937.86</v>
      </c>
      <c r="M43" s="1">
        <v>10021.735000000001</v>
      </c>
      <c r="N43" s="1">
        <v>10112.585999999999</v>
      </c>
      <c r="O43" s="1">
        <v>10201.921</v>
      </c>
      <c r="P43" s="1">
        <v>10261.297</v>
      </c>
      <c r="Q43" s="1">
        <v>10353.288</v>
      </c>
      <c r="R43" s="1">
        <v>10428.932000000001</v>
      </c>
      <c r="S43" s="1">
        <v>10529.531000000001</v>
      </c>
    </row>
    <row r="44" spans="2:19" x14ac:dyDescent="0.25">
      <c r="B44" t="s">
        <v>27</v>
      </c>
      <c r="C44" s="1">
        <v>8799.5730000000003</v>
      </c>
      <c r="D44" s="1">
        <v>8888.3220000000001</v>
      </c>
      <c r="E44" s="1">
        <v>8966.4210000000003</v>
      </c>
      <c r="F44" s="1">
        <v>8985.7800000000007</v>
      </c>
      <c r="G44" s="1">
        <v>9097.6659999999993</v>
      </c>
      <c r="H44" s="1">
        <v>9191.6890000000003</v>
      </c>
      <c r="I44" s="1">
        <v>9286.6970000000001</v>
      </c>
      <c r="J44" s="1">
        <v>9334.8379999999997</v>
      </c>
      <c r="K44" s="1">
        <v>9421.7019999999993</v>
      </c>
      <c r="L44" s="1">
        <v>9440.1589999999997</v>
      </c>
      <c r="M44" s="1">
        <v>9530.5730000000003</v>
      </c>
      <c r="N44" s="1">
        <v>9629.4120000000003</v>
      </c>
      <c r="O44" s="1">
        <v>9732.4380000000001</v>
      </c>
      <c r="P44" s="1">
        <v>9799.0110000000004</v>
      </c>
      <c r="Q44" s="1">
        <v>9860.3439999999991</v>
      </c>
      <c r="R44" s="1">
        <v>9974.6049999999996</v>
      </c>
      <c r="S44" s="1">
        <v>10067.905000000001</v>
      </c>
    </row>
    <row r="46" spans="2:19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</sheetData>
  <mergeCells count="1">
    <mergeCell ref="B32:S3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9" workbookViewId="0">
      <selection activeCell="V31" sqref="V31"/>
    </sheetView>
  </sheetViews>
  <sheetFormatPr defaultRowHeight="15" x14ac:dyDescent="0.25"/>
  <sheetData>
    <row r="1" spans="1: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4"/>
      <c r="B2" s="15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4"/>
      <c r="B3" s="16"/>
      <c r="C3" s="17"/>
      <c r="D3" s="17"/>
      <c r="E3" s="17"/>
      <c r="F3" s="14"/>
      <c r="G3" s="17"/>
      <c r="H3" s="17"/>
      <c r="I3" s="17"/>
      <c r="J3" s="14"/>
      <c r="K3" s="17"/>
      <c r="L3" s="17"/>
      <c r="M3" s="17"/>
      <c r="N3" s="17"/>
      <c r="O3" s="17"/>
      <c r="P3" s="17"/>
      <c r="Q3" s="17"/>
      <c r="R3" s="17"/>
      <c r="S3" s="14"/>
      <c r="T3" s="14"/>
      <c r="U3" s="14"/>
    </row>
    <row r="4" spans="1:21" x14ac:dyDescent="0.25">
      <c r="A4" s="14"/>
      <c r="B4" s="14"/>
      <c r="C4" s="18"/>
      <c r="D4" s="18"/>
      <c r="E4" s="18"/>
      <c r="F4" s="14"/>
      <c r="G4" s="18"/>
      <c r="H4" s="18"/>
      <c r="I4" s="18"/>
      <c r="J4" s="14"/>
      <c r="K4" s="19"/>
      <c r="L4" s="20"/>
      <c r="M4" s="20"/>
      <c r="N4" s="20"/>
      <c r="O4" s="20"/>
      <c r="P4" s="20"/>
      <c r="Q4" s="20"/>
      <c r="R4" s="20"/>
      <c r="S4" s="14"/>
      <c r="T4" s="14"/>
      <c r="U4" s="14"/>
    </row>
    <row r="5" spans="1:21" x14ac:dyDescent="0.25">
      <c r="A5" s="14"/>
      <c r="B5" s="14"/>
      <c r="C5" s="18"/>
      <c r="D5" s="18"/>
      <c r="E5" s="18"/>
      <c r="F5" s="14"/>
      <c r="G5" s="18"/>
      <c r="H5" s="18"/>
      <c r="I5" s="18"/>
      <c r="J5" s="14"/>
      <c r="K5" s="19"/>
      <c r="L5" s="20"/>
      <c r="M5" s="20"/>
      <c r="N5" s="20"/>
      <c r="O5" s="20"/>
      <c r="P5" s="20"/>
      <c r="Q5" s="20"/>
      <c r="R5" s="20"/>
      <c r="S5" s="14"/>
      <c r="T5" s="14"/>
      <c r="U5" s="14"/>
    </row>
    <row r="6" spans="1:21" x14ac:dyDescent="0.25">
      <c r="A6" s="14"/>
      <c r="B6" s="14"/>
      <c r="C6" s="18"/>
      <c r="D6" s="18"/>
      <c r="E6" s="18"/>
      <c r="F6" s="14"/>
      <c r="G6" s="18"/>
      <c r="H6" s="18"/>
      <c r="I6" s="18"/>
      <c r="J6" s="14"/>
      <c r="K6" s="19"/>
      <c r="L6" s="20"/>
      <c r="M6" s="20"/>
      <c r="N6" s="20"/>
      <c r="O6" s="20"/>
      <c r="P6" s="20"/>
      <c r="Q6" s="20"/>
      <c r="R6" s="20"/>
      <c r="S6" s="14"/>
      <c r="T6" s="14"/>
      <c r="U6" s="14"/>
    </row>
    <row r="7" spans="1:21" x14ac:dyDescent="0.25">
      <c r="A7" s="14"/>
      <c r="B7" s="14"/>
      <c r="C7" s="18"/>
      <c r="D7" s="18"/>
      <c r="E7" s="18"/>
      <c r="F7" s="14"/>
      <c r="G7" s="18"/>
      <c r="H7" s="18"/>
      <c r="I7" s="18"/>
      <c r="J7" s="14"/>
      <c r="K7" s="19"/>
      <c r="L7" s="20"/>
      <c r="M7" s="20"/>
      <c r="N7" s="20"/>
      <c r="O7" s="20"/>
      <c r="P7" s="20"/>
      <c r="Q7" s="20"/>
      <c r="R7" s="20"/>
      <c r="S7" s="14"/>
      <c r="T7" s="14"/>
      <c r="U7" s="14"/>
    </row>
    <row r="8" spans="1:21" x14ac:dyDescent="0.25">
      <c r="A8" s="14"/>
      <c r="B8" s="14"/>
      <c r="C8" s="18"/>
      <c r="D8" s="18"/>
      <c r="E8" s="18"/>
      <c r="F8" s="14"/>
      <c r="G8" s="18"/>
      <c r="H8" s="18"/>
      <c r="I8" s="18"/>
      <c r="J8" s="14"/>
      <c r="K8" s="19"/>
      <c r="L8" s="20"/>
      <c r="M8" s="20"/>
      <c r="N8" s="20"/>
      <c r="O8" s="20"/>
      <c r="P8" s="20"/>
      <c r="Q8" s="20"/>
      <c r="R8" s="20"/>
      <c r="S8" s="14"/>
      <c r="T8" s="14"/>
      <c r="U8" s="14"/>
    </row>
    <row r="9" spans="1:21" x14ac:dyDescent="0.25">
      <c r="A9" s="14"/>
      <c r="B9" s="14"/>
      <c r="C9" s="18"/>
      <c r="D9" s="18"/>
      <c r="E9" s="18"/>
      <c r="F9" s="14"/>
      <c r="G9" s="18"/>
      <c r="H9" s="18"/>
      <c r="I9" s="18"/>
      <c r="J9" s="14"/>
      <c r="K9" s="19"/>
      <c r="L9" s="20"/>
      <c r="M9" s="20"/>
      <c r="N9" s="20"/>
      <c r="O9" s="20"/>
      <c r="P9" s="20"/>
      <c r="Q9" s="20"/>
      <c r="R9" s="20"/>
      <c r="S9" s="14"/>
      <c r="T9" s="14"/>
      <c r="U9" s="14"/>
    </row>
    <row r="10" spans="1:21" x14ac:dyDescent="0.25">
      <c r="A10" s="14"/>
      <c r="B10" s="14"/>
      <c r="C10" s="18"/>
      <c r="D10" s="18"/>
      <c r="E10" s="18"/>
      <c r="F10" s="14"/>
      <c r="G10" s="18"/>
      <c r="H10" s="18"/>
      <c r="I10" s="18"/>
      <c r="J10" s="14"/>
      <c r="K10" s="19"/>
      <c r="L10" s="20"/>
      <c r="M10" s="20"/>
      <c r="N10" s="20"/>
      <c r="O10" s="20"/>
      <c r="P10" s="20"/>
      <c r="Q10" s="20"/>
      <c r="R10" s="20"/>
      <c r="S10" s="14"/>
      <c r="T10" s="14"/>
      <c r="U10" s="14"/>
    </row>
    <row r="11" spans="1:21" x14ac:dyDescent="0.25">
      <c r="A11" s="14"/>
      <c r="B11" s="14"/>
      <c r="C11" s="18"/>
      <c r="D11" s="18"/>
      <c r="E11" s="18"/>
      <c r="F11" s="14"/>
      <c r="G11" s="18"/>
      <c r="H11" s="18"/>
      <c r="I11" s="18"/>
      <c r="J11" s="14"/>
      <c r="K11" s="19"/>
      <c r="L11" s="20"/>
      <c r="M11" s="20"/>
      <c r="N11" s="20"/>
      <c r="O11" s="20"/>
      <c r="P11" s="20"/>
      <c r="Q11" s="20"/>
      <c r="R11" s="20"/>
      <c r="S11" s="14"/>
      <c r="T11" s="14"/>
      <c r="U11" s="14"/>
    </row>
    <row r="12" spans="1:21" x14ac:dyDescent="0.25">
      <c r="A12" s="14"/>
      <c r="B12" s="14"/>
      <c r="C12" s="18"/>
      <c r="D12" s="18"/>
      <c r="E12" s="18"/>
      <c r="F12" s="14"/>
      <c r="G12" s="18"/>
      <c r="H12" s="18"/>
      <c r="I12" s="18"/>
      <c r="J12" s="14"/>
      <c r="K12" s="19"/>
      <c r="L12" s="20"/>
      <c r="M12" s="20"/>
      <c r="N12" s="20"/>
      <c r="O12" s="20"/>
      <c r="P12" s="20"/>
      <c r="Q12" s="20"/>
      <c r="R12" s="20"/>
      <c r="S12" s="14"/>
      <c r="T12" s="14"/>
      <c r="U12" s="14"/>
    </row>
    <row r="13" spans="1:21" x14ac:dyDescent="0.25">
      <c r="A13" s="14"/>
      <c r="B13" s="14"/>
      <c r="C13" s="18"/>
      <c r="D13" s="18"/>
      <c r="E13" s="18"/>
      <c r="F13" s="14"/>
      <c r="G13" s="18"/>
      <c r="H13" s="18"/>
      <c r="I13" s="18"/>
      <c r="J13" s="14"/>
      <c r="K13" s="19"/>
      <c r="L13" s="20"/>
      <c r="M13" s="20"/>
      <c r="N13" s="20"/>
      <c r="O13" s="20"/>
      <c r="P13" s="20"/>
      <c r="Q13" s="20"/>
      <c r="R13" s="20"/>
      <c r="S13" s="14"/>
      <c r="T13" s="14"/>
      <c r="U13" s="14"/>
    </row>
    <row r="14" spans="1:21" x14ac:dyDescent="0.25">
      <c r="A14" s="14"/>
      <c r="B14" s="14"/>
      <c r="C14" s="18"/>
      <c r="D14" s="18"/>
      <c r="E14" s="18"/>
      <c r="F14" s="14"/>
      <c r="G14" s="18"/>
      <c r="H14" s="18"/>
      <c r="I14" s="18"/>
      <c r="J14" s="14"/>
      <c r="K14" s="19"/>
      <c r="L14" s="20"/>
      <c r="M14" s="20"/>
      <c r="N14" s="20"/>
      <c r="O14" s="20"/>
      <c r="P14" s="20"/>
      <c r="Q14" s="20"/>
      <c r="R14" s="20"/>
      <c r="S14" s="14"/>
      <c r="T14" s="14"/>
      <c r="U14" s="14"/>
    </row>
    <row r="15" spans="1:21" x14ac:dyDescent="0.25">
      <c r="A15" s="14"/>
      <c r="B15" s="14"/>
      <c r="C15" s="18"/>
      <c r="D15" s="18"/>
      <c r="E15" s="18"/>
      <c r="F15" s="14"/>
      <c r="G15" s="18"/>
      <c r="H15" s="18"/>
      <c r="I15" s="18"/>
      <c r="J15" s="14"/>
      <c r="K15" s="19"/>
      <c r="L15" s="20"/>
      <c r="M15" s="20"/>
      <c r="N15" s="20"/>
      <c r="O15" s="20"/>
      <c r="P15" s="20"/>
      <c r="Q15" s="20"/>
      <c r="R15" s="20"/>
      <c r="S15" s="14"/>
      <c r="T15" s="14"/>
      <c r="U15" s="14"/>
    </row>
    <row r="16" spans="1:2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9"/>
      <c r="L16" s="20"/>
      <c r="M16" s="20"/>
      <c r="N16" s="20"/>
      <c r="O16" s="20"/>
      <c r="P16" s="20"/>
      <c r="Q16" s="20"/>
      <c r="R16" s="20"/>
      <c r="S16" s="14"/>
      <c r="T16" s="14"/>
      <c r="U16" s="14"/>
    </row>
    <row r="17" spans="1:21" x14ac:dyDescent="0.2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9"/>
      <c r="L17" s="20"/>
      <c r="M17" s="20"/>
      <c r="N17" s="20"/>
      <c r="O17" s="20"/>
      <c r="P17" s="20"/>
      <c r="Q17" s="20"/>
      <c r="R17" s="20"/>
      <c r="S17" s="14"/>
      <c r="T17" s="14"/>
      <c r="U17" s="14"/>
    </row>
    <row r="18" spans="1:21" x14ac:dyDescent="0.25">
      <c r="A18" s="14"/>
      <c r="B18" s="16"/>
      <c r="C18" s="17"/>
      <c r="D18" s="17"/>
      <c r="E18" s="17"/>
      <c r="F18" s="14"/>
      <c r="G18" s="17"/>
      <c r="H18" s="17"/>
      <c r="I18" s="17"/>
      <c r="J18" s="14"/>
      <c r="K18" s="19"/>
      <c r="L18" s="20"/>
      <c r="M18" s="20"/>
      <c r="N18" s="20"/>
      <c r="O18" s="20"/>
      <c r="P18" s="20"/>
      <c r="Q18" s="20"/>
      <c r="R18" s="20"/>
      <c r="S18" s="14"/>
      <c r="T18" s="14"/>
      <c r="U18" s="14"/>
    </row>
    <row r="19" spans="1:21" x14ac:dyDescent="0.25">
      <c r="A19" s="14"/>
      <c r="B19" s="14"/>
      <c r="C19" s="18"/>
      <c r="D19" s="18"/>
      <c r="E19" s="18"/>
      <c r="F19" s="14"/>
      <c r="G19" s="18"/>
      <c r="H19" s="18"/>
      <c r="I19" s="18"/>
      <c r="J19" s="14"/>
      <c r="K19" s="19"/>
      <c r="L19" s="20"/>
      <c r="M19" s="20"/>
      <c r="N19" s="20"/>
      <c r="O19" s="20"/>
      <c r="P19" s="20"/>
      <c r="Q19" s="20"/>
      <c r="R19" s="20"/>
      <c r="S19" s="14"/>
      <c r="T19" s="14"/>
      <c r="U19" s="14"/>
    </row>
    <row r="20" spans="1:21" x14ac:dyDescent="0.25">
      <c r="A20" s="14"/>
      <c r="B20" s="14"/>
      <c r="C20" s="18"/>
      <c r="D20" s="18"/>
      <c r="E20" s="18"/>
      <c r="F20" s="14"/>
      <c r="G20" s="18"/>
      <c r="H20" s="18"/>
      <c r="I20" s="18"/>
      <c r="J20" s="14"/>
      <c r="K20" s="19"/>
      <c r="L20" s="20"/>
      <c r="M20" s="20"/>
      <c r="N20" s="20"/>
      <c r="O20" s="20"/>
      <c r="P20" s="20"/>
      <c r="Q20" s="20"/>
      <c r="R20" s="20"/>
      <c r="S20" s="14"/>
      <c r="T20" s="14"/>
      <c r="U20" s="14"/>
    </row>
    <row r="21" spans="1:21" x14ac:dyDescent="0.25">
      <c r="A21" s="14"/>
      <c r="B21" s="14"/>
      <c r="C21" s="18"/>
      <c r="D21" s="18"/>
      <c r="E21" s="18"/>
      <c r="F21" s="14"/>
      <c r="G21" s="18"/>
      <c r="H21" s="18"/>
      <c r="I21" s="18"/>
      <c r="J21" s="14"/>
      <c r="K21" s="19"/>
      <c r="L21" s="20"/>
      <c r="M21" s="20"/>
      <c r="N21" s="20"/>
      <c r="O21" s="20"/>
      <c r="P21" s="20"/>
      <c r="Q21" s="20"/>
      <c r="R21" s="20"/>
      <c r="S21" s="14"/>
      <c r="T21" s="14"/>
      <c r="U21" s="14"/>
    </row>
    <row r="22" spans="1:21" x14ac:dyDescent="0.25">
      <c r="A22" s="14"/>
      <c r="B22" s="14"/>
      <c r="C22" s="18"/>
      <c r="D22" s="18"/>
      <c r="E22" s="18"/>
      <c r="F22" s="14"/>
      <c r="G22" s="18"/>
      <c r="H22" s="18"/>
      <c r="I22" s="18"/>
      <c r="J22" s="14"/>
      <c r="K22" s="19"/>
      <c r="L22" s="20"/>
      <c r="M22" s="20"/>
      <c r="N22" s="20"/>
      <c r="O22" s="20"/>
      <c r="P22" s="20"/>
      <c r="Q22" s="20"/>
      <c r="R22" s="20"/>
      <c r="S22" s="14"/>
      <c r="T22" s="14"/>
      <c r="U22" s="14"/>
    </row>
    <row r="23" spans="1:21" x14ac:dyDescent="0.25">
      <c r="A23" s="14"/>
      <c r="B23" s="14"/>
      <c r="C23" s="18"/>
      <c r="D23" s="18"/>
      <c r="E23" s="18"/>
      <c r="F23" s="14"/>
      <c r="G23" s="18"/>
      <c r="H23" s="18"/>
      <c r="I23" s="18"/>
      <c r="J23" s="14"/>
      <c r="K23" s="19"/>
      <c r="L23" s="20"/>
      <c r="M23" s="20"/>
      <c r="N23" s="20"/>
      <c r="O23" s="20"/>
      <c r="P23" s="20"/>
      <c r="Q23" s="20"/>
      <c r="R23" s="20"/>
      <c r="S23" s="14"/>
      <c r="T23" s="14"/>
      <c r="U23" s="14"/>
    </row>
    <row r="24" spans="1:21" x14ac:dyDescent="0.25">
      <c r="A24" s="14"/>
      <c r="B24" s="14"/>
      <c r="C24" s="18"/>
      <c r="D24" s="18"/>
      <c r="E24" s="18"/>
      <c r="F24" s="14"/>
      <c r="G24" s="18"/>
      <c r="H24" s="18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14"/>
      <c r="B25" s="14"/>
      <c r="C25" s="18"/>
      <c r="D25" s="18"/>
      <c r="E25" s="18"/>
      <c r="F25" s="14"/>
      <c r="G25" s="18"/>
      <c r="H25" s="18"/>
      <c r="I25" s="18"/>
      <c r="J25" s="14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4"/>
      <c r="B26" s="14"/>
      <c r="C26" s="18"/>
      <c r="D26" s="18"/>
      <c r="E26" s="18"/>
      <c r="F26" s="14"/>
      <c r="G26" s="18"/>
      <c r="H26" s="18"/>
      <c r="I26" s="18"/>
      <c r="J26" s="14"/>
      <c r="K26" s="19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14"/>
      <c r="B27" s="14"/>
      <c r="C27" s="18"/>
      <c r="D27" s="18"/>
      <c r="E27" s="18"/>
      <c r="F27" s="14"/>
      <c r="G27" s="18"/>
      <c r="H27" s="18"/>
      <c r="I27" s="18"/>
      <c r="J27" s="14"/>
      <c r="K27" s="19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4"/>
      <c r="B28" s="14"/>
      <c r="C28" s="18"/>
      <c r="D28" s="18"/>
      <c r="E28" s="18"/>
      <c r="F28" s="14"/>
      <c r="G28" s="18"/>
      <c r="H28" s="18"/>
      <c r="I28" s="18"/>
      <c r="J28" s="14"/>
      <c r="K28" s="19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4"/>
      <c r="B29" s="14"/>
      <c r="C29" s="18"/>
      <c r="D29" s="18"/>
      <c r="E29" s="18"/>
      <c r="F29" s="14"/>
      <c r="G29" s="18"/>
      <c r="H29" s="18"/>
      <c r="I29" s="18"/>
      <c r="J29" s="14"/>
      <c r="K29" s="19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4"/>
      <c r="B30" s="14"/>
      <c r="C30" s="18"/>
      <c r="D30" s="18"/>
      <c r="E30" s="18"/>
      <c r="F30" s="14"/>
      <c r="G30" s="18"/>
      <c r="H30" s="18"/>
      <c r="I30" s="18"/>
      <c r="J30" s="14"/>
      <c r="K30" s="19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9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9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6" x14ac:dyDescent="0.25">
      <c r="A33" s="14"/>
      <c r="B33" s="16"/>
      <c r="C33" s="17"/>
      <c r="D33" s="17"/>
      <c r="E33" s="17"/>
      <c r="F33" s="17"/>
      <c r="G33" s="17"/>
      <c r="H33" s="17"/>
      <c r="I33" s="17"/>
      <c r="J33" s="14"/>
      <c r="K33" s="19"/>
      <c r="L33" s="20"/>
      <c r="M33" s="14"/>
      <c r="N33" s="14"/>
      <c r="O33" s="14"/>
      <c r="P33" s="14"/>
      <c r="Q33" s="14"/>
      <c r="R33" s="14"/>
      <c r="S33" s="14"/>
      <c r="T33" s="14"/>
      <c r="U33" s="14"/>
    </row>
    <row r="34" spans="1:26" x14ac:dyDescent="0.25">
      <c r="A34" s="14"/>
      <c r="B34" s="14"/>
      <c r="C34" s="18"/>
      <c r="D34" s="18"/>
      <c r="E34" s="18"/>
      <c r="F34" s="14"/>
      <c r="G34" s="18"/>
      <c r="H34" s="18"/>
      <c r="I34" s="18"/>
      <c r="J34" s="14"/>
      <c r="K34" s="19"/>
      <c r="L34" s="20"/>
      <c r="M34" s="14"/>
      <c r="N34" s="14"/>
      <c r="O34" s="14"/>
      <c r="P34" s="14"/>
      <c r="Q34" s="14"/>
      <c r="R34" s="14"/>
      <c r="S34" s="14"/>
      <c r="T34" s="14"/>
      <c r="U34" s="14"/>
    </row>
    <row r="35" spans="1:26" x14ac:dyDescent="0.25">
      <c r="B35" s="26" t="s">
        <v>35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5" t="s">
        <v>30</v>
      </c>
      <c r="X35" s="5" t="s">
        <v>31</v>
      </c>
      <c r="Y35" s="5" t="s">
        <v>32</v>
      </c>
    </row>
    <row r="36" spans="1:26" x14ac:dyDescent="0.25">
      <c r="B36" t="s">
        <v>33</v>
      </c>
      <c r="C36" s="5">
        <v>1996</v>
      </c>
      <c r="D36" s="5">
        <v>1997</v>
      </c>
      <c r="E36" s="5">
        <v>1998</v>
      </c>
      <c r="F36" s="5">
        <v>1999</v>
      </c>
      <c r="G36" s="5">
        <v>2000</v>
      </c>
      <c r="H36" s="5">
        <v>2001</v>
      </c>
      <c r="I36" s="5">
        <v>2002</v>
      </c>
      <c r="J36" s="5">
        <v>2003</v>
      </c>
      <c r="K36" s="5">
        <v>2004</v>
      </c>
      <c r="L36" s="5">
        <v>2005</v>
      </c>
      <c r="M36" s="5">
        <v>2006</v>
      </c>
      <c r="N36" s="5">
        <v>2007</v>
      </c>
      <c r="O36" s="5">
        <v>2008</v>
      </c>
      <c r="P36" s="5">
        <v>2009</v>
      </c>
      <c r="Q36" s="5">
        <v>2010</v>
      </c>
      <c r="R36" s="5">
        <v>2011</v>
      </c>
      <c r="S36" s="5">
        <v>2012</v>
      </c>
      <c r="T36" s="5">
        <v>2013</v>
      </c>
      <c r="U36" s="5">
        <v>2014</v>
      </c>
      <c r="V36" s="5">
        <v>2015</v>
      </c>
      <c r="W36" s="5" t="s">
        <v>34</v>
      </c>
      <c r="X36" s="5" t="s">
        <v>34</v>
      </c>
      <c r="Y36" s="5" t="s">
        <v>34</v>
      </c>
      <c r="Z36" s="4"/>
    </row>
    <row r="37" spans="1:26" x14ac:dyDescent="0.25">
      <c r="A37" t="s">
        <v>37</v>
      </c>
      <c r="B37">
        <v>1</v>
      </c>
      <c r="C37" s="21">
        <v>25.5</v>
      </c>
      <c r="D37" s="21">
        <v>18.5</v>
      </c>
      <c r="E37" s="21">
        <v>34.299999999999997</v>
      </c>
      <c r="F37" s="21">
        <v>29.375</v>
      </c>
      <c r="G37" s="21">
        <v>29.875</v>
      </c>
      <c r="H37" s="21">
        <v>25.5</v>
      </c>
      <c r="I37" s="21">
        <v>24.542000000000002</v>
      </c>
      <c r="J37" s="21">
        <v>32.082999999999998</v>
      </c>
      <c r="K37" s="21">
        <v>19.167000000000002</v>
      </c>
      <c r="L37" s="21">
        <v>29.25</v>
      </c>
      <c r="M37" s="21">
        <v>26.375</v>
      </c>
      <c r="N37" s="21">
        <v>10.167</v>
      </c>
      <c r="O37" s="21">
        <v>23.5</v>
      </c>
      <c r="P37" s="21">
        <v>15.5</v>
      </c>
      <c r="Q37" s="21">
        <v>21.4</v>
      </c>
      <c r="R37" s="21">
        <v>14.29</v>
      </c>
      <c r="S37" s="21">
        <v>35</v>
      </c>
      <c r="T37" s="21">
        <v>7.29</v>
      </c>
      <c r="U37" s="21">
        <v>22.75</v>
      </c>
      <c r="V37" s="21">
        <v>17.95</v>
      </c>
      <c r="W37" s="22">
        <f>AVERAGE($C37:$V37)</f>
        <v>23.115699999999997</v>
      </c>
      <c r="X37" s="22">
        <f>AVERAGE($M37:$V37)</f>
        <v>19.422199999999997</v>
      </c>
      <c r="Y37" s="22">
        <f>AVERAGE($R37:$V37)</f>
        <v>19.456</v>
      </c>
    </row>
    <row r="38" spans="1:26" x14ac:dyDescent="0.25">
      <c r="A38" t="s">
        <v>38</v>
      </c>
      <c r="B38">
        <v>2</v>
      </c>
      <c r="C38" s="21">
        <v>16.5</v>
      </c>
      <c r="D38" s="21">
        <v>32.5</v>
      </c>
      <c r="E38" s="21">
        <v>34.4</v>
      </c>
      <c r="F38" s="21">
        <v>21.417000000000002</v>
      </c>
      <c r="G38" s="21">
        <v>35.832999999999998</v>
      </c>
      <c r="H38" s="21">
        <v>35.292000000000002</v>
      </c>
      <c r="I38" s="21">
        <v>16.375</v>
      </c>
      <c r="J38" s="21">
        <v>20.957999999999998</v>
      </c>
      <c r="K38" s="21">
        <v>32.292000000000002</v>
      </c>
      <c r="L38" s="21">
        <v>30</v>
      </c>
      <c r="M38" s="21">
        <v>25.917000000000002</v>
      </c>
      <c r="N38" s="21">
        <v>22.667000000000002</v>
      </c>
      <c r="O38" s="21">
        <v>35.21</v>
      </c>
      <c r="P38" s="21">
        <v>35</v>
      </c>
      <c r="Q38" s="21">
        <v>27.31</v>
      </c>
      <c r="R38" s="21">
        <v>18.079999999999998</v>
      </c>
      <c r="S38" s="21">
        <v>35.08</v>
      </c>
      <c r="T38" s="21">
        <v>23.79</v>
      </c>
      <c r="U38" s="21">
        <v>25.95</v>
      </c>
      <c r="V38" s="21">
        <v>30.62</v>
      </c>
      <c r="W38" s="22">
        <f t="shared" ref="W38:W48" si="0">AVERAGE($C38:$V38)</f>
        <v>27.759550000000001</v>
      </c>
      <c r="X38" s="22">
        <f t="shared" ref="X38:X48" si="1">AVERAGE($M38:$V38)</f>
        <v>27.962399999999995</v>
      </c>
      <c r="Y38" s="22">
        <f t="shared" ref="Y38:Y48" si="2">AVERAGE($R38:$V38)</f>
        <v>26.703999999999997</v>
      </c>
    </row>
    <row r="39" spans="1:26" x14ac:dyDescent="0.25">
      <c r="A39" t="s">
        <v>39</v>
      </c>
      <c r="B39">
        <v>3</v>
      </c>
      <c r="C39" s="21">
        <v>43</v>
      </c>
      <c r="D39" s="21">
        <v>30.5</v>
      </c>
      <c r="E39" s="21">
        <v>31.8</v>
      </c>
      <c r="F39" s="21">
        <v>35.542000000000002</v>
      </c>
      <c r="G39" s="21">
        <v>42.167000000000002</v>
      </c>
      <c r="H39" s="21">
        <v>34.75</v>
      </c>
      <c r="I39" s="21">
        <v>32.082999999999998</v>
      </c>
      <c r="J39" s="21">
        <v>34.082999999999998</v>
      </c>
      <c r="K39" s="21">
        <v>31.5</v>
      </c>
      <c r="L39" s="21">
        <v>41.667000000000002</v>
      </c>
      <c r="M39" s="21">
        <v>40.125</v>
      </c>
      <c r="N39" s="21">
        <v>25.707999999999998</v>
      </c>
      <c r="O39" s="21">
        <v>31.79</v>
      </c>
      <c r="P39" s="21">
        <v>30.1666666666667</v>
      </c>
      <c r="Q39" s="21">
        <v>41.68</v>
      </c>
      <c r="R39" s="21">
        <v>37.5</v>
      </c>
      <c r="S39" s="21">
        <v>30.62</v>
      </c>
      <c r="T39" s="21">
        <v>34.58</v>
      </c>
      <c r="U39" s="21">
        <v>46.54</v>
      </c>
      <c r="V39" s="21">
        <v>37.950000000000003</v>
      </c>
      <c r="W39" s="22">
        <f t="shared" si="0"/>
        <v>35.687583333333336</v>
      </c>
      <c r="X39" s="22">
        <f t="shared" si="1"/>
        <v>35.665966666666669</v>
      </c>
      <c r="Y39" s="22">
        <f t="shared" si="2"/>
        <v>37.438000000000002</v>
      </c>
    </row>
    <row r="40" spans="1:26" x14ac:dyDescent="0.25">
      <c r="A40" t="s">
        <v>40</v>
      </c>
      <c r="B40">
        <v>4</v>
      </c>
      <c r="C40" s="21">
        <v>59.5</v>
      </c>
      <c r="D40" s="21">
        <v>41</v>
      </c>
      <c r="E40" s="21">
        <v>35.700000000000003</v>
      </c>
      <c r="F40" s="21">
        <v>49.667000000000002</v>
      </c>
      <c r="G40" s="21">
        <v>64.917000000000002</v>
      </c>
      <c r="H40" s="21">
        <v>62.832999999999998</v>
      </c>
      <c r="I40" s="21">
        <v>51</v>
      </c>
      <c r="J40" s="21">
        <v>33.832999999999998</v>
      </c>
      <c r="K40" s="21">
        <v>52.667000000000002</v>
      </c>
      <c r="L40" s="21">
        <v>43.957999999999998</v>
      </c>
      <c r="M40" s="21">
        <v>41.082999999999998</v>
      </c>
      <c r="N40" s="21">
        <v>69.917000000000002</v>
      </c>
      <c r="O40" s="21">
        <v>39.67</v>
      </c>
      <c r="P40" s="21">
        <v>35.25</v>
      </c>
      <c r="Q40" s="21">
        <v>43.41</v>
      </c>
      <c r="R40" s="21">
        <v>39.33</v>
      </c>
      <c r="S40" s="21">
        <v>75</v>
      </c>
      <c r="T40" s="21">
        <v>44.2</v>
      </c>
      <c r="U40" s="21">
        <v>59.79</v>
      </c>
      <c r="V40" s="21">
        <v>63.08</v>
      </c>
      <c r="W40" s="22">
        <f t="shared" si="0"/>
        <v>50.29025</v>
      </c>
      <c r="X40" s="22">
        <f t="shared" si="1"/>
        <v>51.073</v>
      </c>
      <c r="Y40" s="22">
        <f t="shared" si="2"/>
        <v>56.279999999999994</v>
      </c>
    </row>
    <row r="41" spans="1:26" x14ac:dyDescent="0.25">
      <c r="A41" t="s">
        <v>41</v>
      </c>
      <c r="B41">
        <v>5</v>
      </c>
      <c r="C41" s="21">
        <v>72</v>
      </c>
      <c r="D41" s="21">
        <v>72</v>
      </c>
      <c r="E41" s="21">
        <v>68.2</v>
      </c>
      <c r="F41" s="21">
        <v>68.417000000000002</v>
      </c>
      <c r="G41" s="21">
        <v>70.042000000000002</v>
      </c>
      <c r="H41" s="21">
        <v>76.957999999999998</v>
      </c>
      <c r="I41" s="21">
        <v>77.542000000000002</v>
      </c>
      <c r="J41" s="21">
        <v>85.417000000000002</v>
      </c>
      <c r="K41" s="21">
        <v>77.125</v>
      </c>
      <c r="L41" s="21">
        <v>68.957999999999998</v>
      </c>
      <c r="M41" s="21">
        <v>75.582999999999998</v>
      </c>
      <c r="N41" s="21">
        <v>76.917000000000002</v>
      </c>
      <c r="O41" s="21">
        <v>75.08</v>
      </c>
      <c r="P41" s="21">
        <v>73.33</v>
      </c>
      <c r="Q41" s="21">
        <v>70.5</v>
      </c>
      <c r="R41" s="21">
        <v>44.58</v>
      </c>
      <c r="S41" s="21">
        <v>75.08</v>
      </c>
      <c r="T41" s="21">
        <v>76.41</v>
      </c>
      <c r="U41" s="21">
        <v>82.91</v>
      </c>
      <c r="V41" s="21">
        <v>77.12</v>
      </c>
      <c r="W41" s="22">
        <f t="shared" si="0"/>
        <v>73.208449999999999</v>
      </c>
      <c r="X41" s="22">
        <f t="shared" si="1"/>
        <v>72.750999999999991</v>
      </c>
      <c r="Y41" s="22">
        <f t="shared" si="2"/>
        <v>71.22</v>
      </c>
    </row>
    <row r="42" spans="1:26" x14ac:dyDescent="0.25">
      <c r="A42" t="s">
        <v>42</v>
      </c>
      <c r="B42">
        <v>6</v>
      </c>
      <c r="C42" s="21">
        <v>77</v>
      </c>
      <c r="D42" s="21">
        <v>76</v>
      </c>
      <c r="E42" s="21">
        <v>77</v>
      </c>
      <c r="F42" s="21">
        <v>79.292000000000002</v>
      </c>
      <c r="G42" s="21">
        <v>82.957999999999998</v>
      </c>
      <c r="H42" s="21">
        <v>79.417000000000002</v>
      </c>
      <c r="I42" s="21">
        <v>86</v>
      </c>
      <c r="J42" s="21">
        <v>86.457999999999998</v>
      </c>
      <c r="K42" s="21">
        <v>78.25</v>
      </c>
      <c r="L42" s="21">
        <v>80.167000000000002</v>
      </c>
      <c r="M42" s="21">
        <v>81.792000000000002</v>
      </c>
      <c r="N42" s="21">
        <v>81.292000000000002</v>
      </c>
      <c r="O42" s="21">
        <v>84.08</v>
      </c>
      <c r="P42" s="21">
        <v>78</v>
      </c>
      <c r="Q42" s="21">
        <v>82.87</v>
      </c>
      <c r="R42" s="21">
        <v>82.62</v>
      </c>
      <c r="S42" s="21">
        <v>86.87</v>
      </c>
      <c r="T42" s="21">
        <v>88.87</v>
      </c>
      <c r="U42" s="21">
        <v>79.66</v>
      </c>
      <c r="V42" s="21">
        <v>91.29</v>
      </c>
      <c r="W42" s="22">
        <f t="shared" si="0"/>
        <v>81.994299999999981</v>
      </c>
      <c r="X42" s="22">
        <f t="shared" si="1"/>
        <v>83.734399999999994</v>
      </c>
      <c r="Y42" s="22">
        <f t="shared" si="2"/>
        <v>85.861999999999995</v>
      </c>
    </row>
    <row r="43" spans="1:26" x14ac:dyDescent="0.25">
      <c r="A43" t="s">
        <v>43</v>
      </c>
      <c r="B43">
        <v>7</v>
      </c>
      <c r="C43" s="21">
        <v>85.5</v>
      </c>
      <c r="D43" s="21">
        <v>86.5</v>
      </c>
      <c r="E43" s="21">
        <v>86.8</v>
      </c>
      <c r="F43" s="21">
        <v>82.625</v>
      </c>
      <c r="G43" s="21">
        <v>88.042000000000002</v>
      </c>
      <c r="H43" s="21">
        <v>87.082999999999998</v>
      </c>
      <c r="I43" s="21">
        <v>88.042000000000002</v>
      </c>
      <c r="J43" s="21">
        <v>88.832999999999998</v>
      </c>
      <c r="K43" s="21">
        <v>82.5</v>
      </c>
      <c r="L43" s="21">
        <v>87.167000000000002</v>
      </c>
      <c r="M43" s="21">
        <v>87.125</v>
      </c>
      <c r="N43" s="21">
        <v>87.207999999999998</v>
      </c>
      <c r="O43" s="21">
        <v>82.88</v>
      </c>
      <c r="P43" s="21">
        <v>86</v>
      </c>
      <c r="Q43" s="21">
        <v>83.95</v>
      </c>
      <c r="R43" s="21">
        <v>83.08</v>
      </c>
      <c r="S43" s="21">
        <v>89.83</v>
      </c>
      <c r="T43" s="21">
        <v>90</v>
      </c>
      <c r="U43" s="21">
        <v>88.95</v>
      </c>
      <c r="V43" s="21">
        <v>86.79</v>
      </c>
      <c r="W43" s="22">
        <f t="shared" si="0"/>
        <v>86.445249999999987</v>
      </c>
      <c r="X43" s="22">
        <f t="shared" si="1"/>
        <v>86.581299999999999</v>
      </c>
      <c r="Y43" s="22">
        <f t="shared" si="2"/>
        <v>87.72999999999999</v>
      </c>
    </row>
    <row r="44" spans="1:26" x14ac:dyDescent="0.25">
      <c r="A44" t="s">
        <v>44</v>
      </c>
      <c r="B44">
        <v>8</v>
      </c>
      <c r="C44" s="21">
        <v>83.5</v>
      </c>
      <c r="D44" s="21">
        <v>84</v>
      </c>
      <c r="E44" s="21">
        <v>80</v>
      </c>
      <c r="F44" s="21">
        <v>78.625</v>
      </c>
      <c r="G44" s="21">
        <v>87.75</v>
      </c>
      <c r="H44" s="21">
        <v>86.832999999999998</v>
      </c>
      <c r="I44" s="21">
        <v>80.082999999999998</v>
      </c>
      <c r="J44" s="21">
        <v>88.417000000000002</v>
      </c>
      <c r="K44" s="21">
        <v>82.125</v>
      </c>
      <c r="L44" s="21">
        <v>82.832999999999998</v>
      </c>
      <c r="M44" s="21">
        <v>85.207999999999998</v>
      </c>
      <c r="N44" s="21">
        <v>86.207999999999998</v>
      </c>
      <c r="O44" s="21">
        <v>87.63</v>
      </c>
      <c r="P44" s="21">
        <v>83.95</v>
      </c>
      <c r="Q44" s="21">
        <v>85.04</v>
      </c>
      <c r="R44" s="21">
        <v>81.5</v>
      </c>
      <c r="S44" s="21">
        <v>85.45</v>
      </c>
      <c r="T44" s="21">
        <v>84.16</v>
      </c>
      <c r="U44" s="21">
        <v>81.040000000000006</v>
      </c>
      <c r="V44" s="21">
        <v>83.45</v>
      </c>
      <c r="W44" s="22">
        <f t="shared" si="0"/>
        <v>83.890100000000004</v>
      </c>
      <c r="X44" s="22">
        <f t="shared" si="1"/>
        <v>84.363599999999991</v>
      </c>
      <c r="Y44" s="22">
        <f t="shared" si="2"/>
        <v>83.11999999999999</v>
      </c>
    </row>
    <row r="45" spans="1:26" x14ac:dyDescent="0.25">
      <c r="A45" t="s">
        <v>45</v>
      </c>
      <c r="B45">
        <v>9</v>
      </c>
      <c r="C45" s="21">
        <v>84.5</v>
      </c>
      <c r="D45" s="21">
        <v>77</v>
      </c>
      <c r="E45" s="21">
        <v>76.5</v>
      </c>
      <c r="F45" s="21">
        <v>74.207999999999998</v>
      </c>
      <c r="G45" s="21">
        <v>76.75</v>
      </c>
      <c r="H45" s="21">
        <v>77.875</v>
      </c>
      <c r="I45" s="21">
        <v>79.542000000000002</v>
      </c>
      <c r="J45" s="21">
        <v>77.667000000000002</v>
      </c>
      <c r="K45" s="21">
        <v>79.332999999999998</v>
      </c>
      <c r="L45" s="21">
        <v>79.082999999999998</v>
      </c>
      <c r="M45" s="21">
        <v>77.625</v>
      </c>
      <c r="N45" s="21">
        <v>77.5</v>
      </c>
      <c r="O45" s="21">
        <v>71.13</v>
      </c>
      <c r="P45" s="21">
        <v>79.040000000000006</v>
      </c>
      <c r="Q45" s="21">
        <v>78.290000000000006</v>
      </c>
      <c r="R45" s="21">
        <v>71.2</v>
      </c>
      <c r="S45" s="21">
        <v>74.040000000000006</v>
      </c>
      <c r="T45" s="21">
        <v>84.16</v>
      </c>
      <c r="U45" s="21">
        <v>80.87</v>
      </c>
      <c r="V45" s="21">
        <v>81.41</v>
      </c>
      <c r="W45" s="22">
        <f t="shared" si="0"/>
        <v>77.886150000000015</v>
      </c>
      <c r="X45" s="22">
        <f t="shared" si="1"/>
        <v>77.526499999999999</v>
      </c>
      <c r="Y45" s="22">
        <f t="shared" si="2"/>
        <v>78.335999999999984</v>
      </c>
    </row>
    <row r="46" spans="1:26" x14ac:dyDescent="0.25">
      <c r="A46" t="s">
        <v>46</v>
      </c>
      <c r="B46">
        <v>10</v>
      </c>
      <c r="C46" s="21">
        <v>37.5</v>
      </c>
      <c r="D46" s="21">
        <v>49</v>
      </c>
      <c r="E46" s="21">
        <v>49.5</v>
      </c>
      <c r="F46" s="21">
        <v>68.417000000000002</v>
      </c>
      <c r="G46" s="21">
        <v>62.542000000000002</v>
      </c>
      <c r="H46" s="21">
        <v>69.042000000000002</v>
      </c>
      <c r="I46" s="21">
        <v>36.875</v>
      </c>
      <c r="J46" s="21">
        <v>73.957999999999998</v>
      </c>
      <c r="K46" s="21">
        <v>62.457999999999998</v>
      </c>
      <c r="L46" s="21">
        <v>57.875</v>
      </c>
      <c r="M46" s="21">
        <v>44.207999999999998</v>
      </c>
      <c r="N46" s="21">
        <v>60.832999999999998</v>
      </c>
      <c r="O46" s="21">
        <v>69.63</v>
      </c>
      <c r="P46" s="21">
        <v>35.630000000000003</v>
      </c>
      <c r="Q46" s="21">
        <v>69.91</v>
      </c>
      <c r="R46" s="21">
        <v>72.25</v>
      </c>
      <c r="S46" s="21">
        <v>68.45</v>
      </c>
      <c r="T46" s="21">
        <v>56.83</v>
      </c>
      <c r="U46" s="21">
        <v>64.040000000000006</v>
      </c>
      <c r="V46" s="21">
        <v>76.45</v>
      </c>
      <c r="W46" s="22">
        <f t="shared" si="0"/>
        <v>59.269899999999993</v>
      </c>
      <c r="X46" s="22">
        <f t="shared" si="1"/>
        <v>61.823099999999997</v>
      </c>
      <c r="Y46" s="22">
        <f t="shared" si="2"/>
        <v>67.603999999999999</v>
      </c>
    </row>
    <row r="47" spans="1:26" x14ac:dyDescent="0.25">
      <c r="A47" t="s">
        <v>47</v>
      </c>
      <c r="B47">
        <v>11</v>
      </c>
      <c r="C47" s="21">
        <v>35.5</v>
      </c>
      <c r="D47" s="21">
        <v>40</v>
      </c>
      <c r="E47" s="21">
        <v>32.9</v>
      </c>
      <c r="F47" s="21">
        <v>26.542000000000002</v>
      </c>
      <c r="G47" s="21">
        <v>35.625</v>
      </c>
      <c r="H47" s="21">
        <v>32.667000000000002</v>
      </c>
      <c r="I47" s="21">
        <v>32.207999999999998</v>
      </c>
      <c r="J47" s="21">
        <v>26.417000000000002</v>
      </c>
      <c r="K47" s="21">
        <v>21.75</v>
      </c>
      <c r="L47" s="21">
        <v>27.625</v>
      </c>
      <c r="M47" s="21">
        <v>16.5</v>
      </c>
      <c r="N47" s="21">
        <v>36.207999999999998</v>
      </c>
      <c r="O47" s="21">
        <v>31.5</v>
      </c>
      <c r="P47" s="21">
        <v>32.72</v>
      </c>
      <c r="Q47" s="21">
        <v>19.62</v>
      </c>
      <c r="R47" s="21">
        <v>34.83</v>
      </c>
      <c r="S47" s="21">
        <v>29.12</v>
      </c>
      <c r="T47" s="21">
        <v>38.83</v>
      </c>
      <c r="U47" s="21">
        <v>36.700000000000003</v>
      </c>
      <c r="V47" s="21">
        <v>27</v>
      </c>
      <c r="W47" s="22">
        <f t="shared" si="0"/>
        <v>30.713100000000004</v>
      </c>
      <c r="X47" s="22">
        <f t="shared" si="1"/>
        <v>30.302799999999998</v>
      </c>
      <c r="Y47" s="22">
        <f t="shared" si="2"/>
        <v>33.296000000000006</v>
      </c>
    </row>
    <row r="48" spans="1:26" x14ac:dyDescent="0.25">
      <c r="A48" t="s">
        <v>48</v>
      </c>
      <c r="B48">
        <v>12</v>
      </c>
      <c r="C48" s="21">
        <v>21</v>
      </c>
      <c r="D48" s="21">
        <v>29.5</v>
      </c>
      <c r="E48" s="21">
        <v>11.4</v>
      </c>
      <c r="F48" s="21">
        <v>34.875</v>
      </c>
      <c r="G48" s="21">
        <v>26.917000000000002</v>
      </c>
      <c r="H48" s="21">
        <v>23.082999999999998</v>
      </c>
      <c r="I48" s="21">
        <v>31.582999999999998</v>
      </c>
      <c r="J48" s="21">
        <v>28.875</v>
      </c>
      <c r="K48" s="21">
        <v>36.542000000000002</v>
      </c>
      <c r="L48" s="21">
        <v>14.542</v>
      </c>
      <c r="M48" s="21">
        <v>19.332999999999998</v>
      </c>
      <c r="N48" s="21">
        <v>29.375</v>
      </c>
      <c r="O48" s="21">
        <v>25.5</v>
      </c>
      <c r="P48" s="21">
        <v>14.4</v>
      </c>
      <c r="Q48" s="21">
        <v>34.54</v>
      </c>
      <c r="R48" s="21">
        <v>28</v>
      </c>
      <c r="S48" s="21">
        <v>31.66</v>
      </c>
      <c r="T48" s="21">
        <v>12.33</v>
      </c>
      <c r="U48" s="21">
        <v>14.04</v>
      </c>
      <c r="V48" s="21">
        <v>30.33</v>
      </c>
      <c r="W48" s="22">
        <f t="shared" si="0"/>
        <v>24.891249999999999</v>
      </c>
      <c r="X48" s="22">
        <f t="shared" si="1"/>
        <v>23.950799999999997</v>
      </c>
      <c r="Y48" s="22">
        <f t="shared" si="2"/>
        <v>23.271999999999998</v>
      </c>
    </row>
  </sheetData>
  <mergeCells count="1">
    <mergeCell ref="B35:V35"/>
  </mergeCells>
  <conditionalFormatting sqref="L4:R23">
    <cfRule type="colorScale" priority="1">
      <colorScale>
        <cfvo type="min"/>
        <cfvo type="max"/>
        <color rgb="FFFCFCFF"/>
        <color rgb="FFF8696B"/>
      </colorScale>
    </cfRule>
  </conditionalFormatting>
  <conditionalFormatting sqref="C4:E15 G4:I15 C19:E30 G19:I30 C34:E34 G34:I34">
    <cfRule type="colorScale" priority="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8"/>
  <sheetViews>
    <sheetView topLeftCell="A13" workbookViewId="0">
      <selection activeCell="U16" sqref="U16"/>
    </sheetView>
  </sheetViews>
  <sheetFormatPr defaultRowHeight="15" x14ac:dyDescent="0.25"/>
  <sheetData>
    <row r="1" spans="1:2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5">
      <c r="A2" s="14"/>
      <c r="B2" s="15"/>
      <c r="C2" s="14"/>
      <c r="D2" s="14"/>
      <c r="E2" s="14"/>
      <c r="F2" s="14"/>
      <c r="G2" s="14"/>
      <c r="H2" s="14"/>
      <c r="I2" s="14"/>
      <c r="J2" s="14"/>
      <c r="K2" s="15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5">
      <c r="A3" s="14"/>
      <c r="B3" s="16"/>
      <c r="C3" s="17"/>
      <c r="D3" s="17"/>
      <c r="E3" s="17"/>
      <c r="F3" s="14"/>
      <c r="G3" s="17"/>
      <c r="H3" s="17"/>
      <c r="I3" s="17"/>
      <c r="J3" s="14"/>
      <c r="K3" s="17"/>
      <c r="L3" s="17"/>
      <c r="M3" s="17"/>
      <c r="N3" s="17"/>
      <c r="O3" s="17"/>
      <c r="P3" s="17"/>
      <c r="Q3" s="17"/>
      <c r="R3" s="17"/>
      <c r="S3" s="14"/>
      <c r="T3" s="14"/>
      <c r="U3" s="14"/>
    </row>
    <row r="4" spans="1:21" x14ac:dyDescent="0.25">
      <c r="A4" s="14"/>
      <c r="B4" s="14"/>
      <c r="C4" s="18"/>
      <c r="D4" s="18"/>
      <c r="E4" s="18"/>
      <c r="F4" s="14"/>
      <c r="G4" s="18"/>
      <c r="H4" s="18"/>
      <c r="I4" s="18"/>
      <c r="J4" s="14"/>
      <c r="K4" s="19"/>
      <c r="L4" s="20"/>
      <c r="M4" s="20"/>
      <c r="N4" s="20"/>
      <c r="O4" s="20"/>
      <c r="P4" s="20"/>
      <c r="Q4" s="20"/>
      <c r="R4" s="20"/>
      <c r="S4" s="14"/>
      <c r="T4" s="14"/>
      <c r="U4" s="14"/>
    </row>
    <row r="5" spans="1:21" x14ac:dyDescent="0.25">
      <c r="A5" s="14"/>
      <c r="B5" s="14"/>
      <c r="C5" s="18"/>
      <c r="D5" s="18"/>
      <c r="E5" s="18"/>
      <c r="F5" s="14"/>
      <c r="G5" s="18"/>
      <c r="H5" s="18"/>
      <c r="I5" s="18"/>
      <c r="J5" s="14"/>
      <c r="K5" s="19"/>
      <c r="L5" s="20"/>
      <c r="M5" s="20"/>
      <c r="N5" s="20"/>
      <c r="O5" s="20"/>
      <c r="P5" s="20"/>
      <c r="Q5" s="20"/>
      <c r="R5" s="20"/>
      <c r="S5" s="14"/>
      <c r="T5" s="14"/>
      <c r="U5" s="14"/>
    </row>
    <row r="6" spans="1:21" x14ac:dyDescent="0.25">
      <c r="A6" s="14"/>
      <c r="B6" s="14"/>
      <c r="C6" s="18"/>
      <c r="D6" s="18"/>
      <c r="E6" s="18"/>
      <c r="F6" s="14"/>
      <c r="G6" s="18"/>
      <c r="H6" s="18"/>
      <c r="I6" s="18"/>
      <c r="J6" s="14"/>
      <c r="K6" s="19"/>
      <c r="L6" s="20"/>
      <c r="M6" s="20"/>
      <c r="N6" s="20"/>
      <c r="O6" s="20"/>
      <c r="P6" s="20"/>
      <c r="Q6" s="20"/>
      <c r="R6" s="20"/>
      <c r="S6" s="14"/>
      <c r="T6" s="14"/>
      <c r="U6" s="14"/>
    </row>
    <row r="7" spans="1:21" x14ac:dyDescent="0.25">
      <c r="A7" s="14"/>
      <c r="B7" s="14"/>
      <c r="C7" s="18"/>
      <c r="D7" s="18"/>
      <c r="E7" s="18"/>
      <c r="F7" s="14"/>
      <c r="G7" s="18"/>
      <c r="H7" s="18"/>
      <c r="I7" s="18"/>
      <c r="J7" s="14"/>
      <c r="K7" s="19"/>
      <c r="L7" s="20"/>
      <c r="M7" s="20"/>
      <c r="N7" s="20"/>
      <c r="O7" s="20"/>
      <c r="P7" s="20"/>
      <c r="Q7" s="20"/>
      <c r="R7" s="20"/>
      <c r="S7" s="14"/>
      <c r="T7" s="14"/>
      <c r="U7" s="14"/>
    </row>
    <row r="8" spans="1:21" x14ac:dyDescent="0.25">
      <c r="A8" s="14"/>
      <c r="B8" s="14"/>
      <c r="C8" s="18"/>
      <c r="D8" s="18"/>
      <c r="E8" s="18"/>
      <c r="F8" s="14"/>
      <c r="G8" s="18"/>
      <c r="H8" s="18"/>
      <c r="I8" s="18"/>
      <c r="J8" s="14"/>
      <c r="K8" s="19"/>
      <c r="L8" s="20"/>
      <c r="M8" s="20"/>
      <c r="N8" s="20"/>
      <c r="O8" s="20"/>
      <c r="P8" s="20"/>
      <c r="Q8" s="20"/>
      <c r="R8" s="20"/>
      <c r="S8" s="14"/>
      <c r="T8" s="14"/>
      <c r="U8" s="14"/>
    </row>
    <row r="9" spans="1:21" x14ac:dyDescent="0.25">
      <c r="A9" s="14"/>
      <c r="B9" s="14"/>
      <c r="C9" s="18"/>
      <c r="D9" s="18"/>
      <c r="E9" s="18"/>
      <c r="F9" s="14"/>
      <c r="G9" s="18"/>
      <c r="H9" s="18"/>
      <c r="I9" s="18"/>
      <c r="J9" s="14"/>
      <c r="K9" s="19"/>
      <c r="L9" s="20"/>
      <c r="M9" s="20"/>
      <c r="N9" s="20"/>
      <c r="O9" s="20"/>
      <c r="P9" s="20"/>
      <c r="Q9" s="20"/>
      <c r="R9" s="20"/>
      <c r="S9" s="14"/>
      <c r="T9" s="14"/>
      <c r="U9" s="14"/>
    </row>
    <row r="10" spans="1:21" x14ac:dyDescent="0.25">
      <c r="A10" s="14"/>
      <c r="B10" s="14"/>
      <c r="C10" s="18"/>
      <c r="D10" s="18"/>
      <c r="E10" s="18"/>
      <c r="F10" s="14"/>
      <c r="G10" s="18"/>
      <c r="H10" s="18"/>
      <c r="I10" s="18"/>
      <c r="J10" s="14"/>
      <c r="K10" s="19"/>
      <c r="L10" s="20"/>
      <c r="M10" s="20"/>
      <c r="N10" s="20"/>
      <c r="O10" s="20"/>
      <c r="P10" s="20"/>
      <c r="Q10" s="20"/>
      <c r="R10" s="20"/>
      <c r="S10" s="14"/>
      <c r="T10" s="14"/>
      <c r="U10" s="14"/>
    </row>
    <row r="11" spans="1:21" x14ac:dyDescent="0.25">
      <c r="A11" s="14"/>
      <c r="B11" s="14"/>
      <c r="C11" s="18"/>
      <c r="D11" s="18"/>
      <c r="E11" s="18"/>
      <c r="F11" s="14"/>
      <c r="G11" s="18"/>
      <c r="H11" s="18"/>
      <c r="I11" s="18"/>
      <c r="J11" s="14"/>
      <c r="K11" s="19"/>
      <c r="L11" s="20"/>
      <c r="M11" s="20"/>
      <c r="N11" s="20"/>
      <c r="O11" s="20"/>
      <c r="P11" s="20"/>
      <c r="Q11" s="20"/>
      <c r="R11" s="20"/>
      <c r="S11" s="14"/>
      <c r="T11" s="14"/>
      <c r="U11" s="14"/>
    </row>
    <row r="12" spans="1:21" x14ac:dyDescent="0.25">
      <c r="A12" s="14"/>
      <c r="B12" s="14"/>
      <c r="C12" s="18"/>
      <c r="D12" s="18"/>
      <c r="E12" s="18"/>
      <c r="F12" s="14"/>
      <c r="G12" s="18"/>
      <c r="H12" s="18"/>
      <c r="I12" s="18"/>
      <c r="J12" s="14"/>
      <c r="K12" s="19"/>
      <c r="L12" s="20"/>
      <c r="M12" s="20"/>
      <c r="N12" s="20"/>
      <c r="O12" s="20"/>
      <c r="P12" s="20"/>
      <c r="Q12" s="20"/>
      <c r="R12" s="20"/>
      <c r="S12" s="14"/>
      <c r="T12" s="14"/>
      <c r="U12" s="14"/>
    </row>
    <row r="13" spans="1:21" x14ac:dyDescent="0.25">
      <c r="A13" s="14"/>
      <c r="B13" s="14"/>
      <c r="C13" s="18"/>
      <c r="D13" s="18"/>
      <c r="E13" s="18"/>
      <c r="F13" s="14"/>
      <c r="G13" s="18"/>
      <c r="H13" s="18"/>
      <c r="I13" s="18"/>
      <c r="J13" s="14"/>
      <c r="K13" s="19"/>
      <c r="L13" s="20"/>
      <c r="M13" s="20"/>
      <c r="N13" s="20"/>
      <c r="O13" s="20"/>
      <c r="P13" s="20"/>
      <c r="Q13" s="20"/>
      <c r="R13" s="20"/>
      <c r="S13" s="14"/>
      <c r="T13" s="14"/>
      <c r="U13" s="14"/>
    </row>
    <row r="14" spans="1:21" x14ac:dyDescent="0.25">
      <c r="A14" s="14"/>
      <c r="B14" s="14"/>
      <c r="C14" s="18"/>
      <c r="D14" s="18"/>
      <c r="E14" s="18"/>
      <c r="F14" s="14"/>
      <c r="G14" s="18"/>
      <c r="H14" s="18"/>
      <c r="I14" s="18"/>
      <c r="J14" s="14"/>
      <c r="K14" s="19"/>
      <c r="L14" s="20"/>
      <c r="M14" s="20"/>
      <c r="N14" s="20"/>
      <c r="O14" s="20"/>
      <c r="P14" s="20"/>
      <c r="Q14" s="20"/>
      <c r="R14" s="20"/>
      <c r="S14" s="14"/>
      <c r="T14" s="14"/>
      <c r="U14" s="14"/>
    </row>
    <row r="15" spans="1:21" x14ac:dyDescent="0.25">
      <c r="A15" s="14"/>
      <c r="B15" s="14"/>
      <c r="C15" s="18"/>
      <c r="D15" s="18"/>
      <c r="E15" s="18"/>
      <c r="F15" s="14"/>
      <c r="G15" s="18"/>
      <c r="H15" s="18"/>
      <c r="I15" s="18"/>
      <c r="J15" s="14"/>
      <c r="K15" s="19"/>
      <c r="L15" s="20"/>
      <c r="M15" s="20"/>
      <c r="N15" s="20"/>
      <c r="O15" s="20"/>
      <c r="P15" s="20"/>
      <c r="Q15" s="20"/>
      <c r="R15" s="20"/>
      <c r="S15" s="14"/>
      <c r="T15" s="14"/>
      <c r="U15" s="14"/>
    </row>
    <row r="16" spans="1:21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9"/>
      <c r="L16" s="20"/>
      <c r="M16" s="20"/>
      <c r="N16" s="20"/>
      <c r="O16" s="20"/>
      <c r="P16" s="20"/>
      <c r="Q16" s="20"/>
      <c r="R16" s="20"/>
      <c r="S16" s="14"/>
      <c r="T16" s="14"/>
      <c r="U16" s="14"/>
    </row>
    <row r="17" spans="1:21" x14ac:dyDescent="0.25">
      <c r="A17" s="14"/>
      <c r="B17" s="15"/>
      <c r="C17" s="14"/>
      <c r="D17" s="14"/>
      <c r="E17" s="14"/>
      <c r="F17" s="14"/>
      <c r="G17" s="14"/>
      <c r="H17" s="14"/>
      <c r="I17" s="14"/>
      <c r="J17" s="14"/>
      <c r="K17" s="19"/>
      <c r="L17" s="20"/>
      <c r="M17" s="20"/>
      <c r="N17" s="20"/>
      <c r="O17" s="20"/>
      <c r="P17" s="20"/>
      <c r="Q17" s="20"/>
      <c r="R17" s="20"/>
      <c r="S17" s="14"/>
      <c r="T17" s="14"/>
      <c r="U17" s="14"/>
    </row>
    <row r="18" spans="1:21" x14ac:dyDescent="0.25">
      <c r="A18" s="14"/>
      <c r="B18" s="16"/>
      <c r="C18" s="17"/>
      <c r="D18" s="17"/>
      <c r="E18" s="17"/>
      <c r="F18" s="14"/>
      <c r="G18" s="17"/>
      <c r="H18" s="17"/>
      <c r="I18" s="17"/>
      <c r="J18" s="14"/>
      <c r="K18" s="19"/>
      <c r="L18" s="20"/>
      <c r="M18" s="20"/>
      <c r="N18" s="20"/>
      <c r="O18" s="20"/>
      <c r="P18" s="20"/>
      <c r="Q18" s="20"/>
      <c r="R18" s="20"/>
      <c r="S18" s="14"/>
      <c r="T18" s="14"/>
      <c r="U18" s="14"/>
    </row>
    <row r="19" spans="1:21" x14ac:dyDescent="0.25">
      <c r="A19" s="14"/>
      <c r="B19" s="14"/>
      <c r="C19" s="18"/>
      <c r="D19" s="18"/>
      <c r="E19" s="18"/>
      <c r="F19" s="14"/>
      <c r="G19" s="18"/>
      <c r="H19" s="18"/>
      <c r="I19" s="18"/>
      <c r="J19" s="14"/>
      <c r="K19" s="19"/>
      <c r="L19" s="20"/>
      <c r="M19" s="20"/>
      <c r="N19" s="20"/>
      <c r="O19" s="20"/>
      <c r="P19" s="20"/>
      <c r="Q19" s="20"/>
      <c r="R19" s="20"/>
      <c r="S19" s="14"/>
      <c r="T19" s="14"/>
      <c r="U19" s="14"/>
    </row>
    <row r="20" spans="1:21" x14ac:dyDescent="0.25">
      <c r="A20" s="14"/>
      <c r="B20" s="14"/>
      <c r="C20" s="18"/>
      <c r="D20" s="18"/>
      <c r="E20" s="18"/>
      <c r="F20" s="14"/>
      <c r="G20" s="18"/>
      <c r="H20" s="18"/>
      <c r="I20" s="18"/>
      <c r="J20" s="14"/>
      <c r="K20" s="19"/>
      <c r="L20" s="20"/>
      <c r="M20" s="20"/>
      <c r="N20" s="20"/>
      <c r="O20" s="20"/>
      <c r="P20" s="20"/>
      <c r="Q20" s="20"/>
      <c r="R20" s="20"/>
      <c r="S20" s="14"/>
      <c r="T20" s="14"/>
      <c r="U20" s="14"/>
    </row>
    <row r="21" spans="1:21" x14ac:dyDescent="0.25">
      <c r="A21" s="14"/>
      <c r="B21" s="14"/>
      <c r="C21" s="18"/>
      <c r="D21" s="18"/>
      <c r="E21" s="18"/>
      <c r="F21" s="14"/>
      <c r="G21" s="18"/>
      <c r="H21" s="18"/>
      <c r="I21" s="18"/>
      <c r="J21" s="14"/>
      <c r="K21" s="19"/>
      <c r="L21" s="20"/>
      <c r="M21" s="20"/>
      <c r="N21" s="20"/>
      <c r="O21" s="20"/>
      <c r="P21" s="20"/>
      <c r="Q21" s="20"/>
      <c r="R21" s="20"/>
      <c r="S21" s="14"/>
      <c r="T21" s="14"/>
      <c r="U21" s="14"/>
    </row>
    <row r="22" spans="1:21" x14ac:dyDescent="0.25">
      <c r="A22" s="14"/>
      <c r="B22" s="14"/>
      <c r="C22" s="18"/>
      <c r="D22" s="18"/>
      <c r="E22" s="18"/>
      <c r="F22" s="14"/>
      <c r="G22" s="18"/>
      <c r="H22" s="18"/>
      <c r="I22" s="18"/>
      <c r="J22" s="14"/>
      <c r="K22" s="19"/>
      <c r="L22" s="20"/>
      <c r="M22" s="20"/>
      <c r="N22" s="20"/>
      <c r="O22" s="20"/>
      <c r="P22" s="20"/>
      <c r="Q22" s="20"/>
      <c r="R22" s="20"/>
      <c r="S22" s="14"/>
      <c r="T22" s="14"/>
      <c r="U22" s="14"/>
    </row>
    <row r="23" spans="1:21" x14ac:dyDescent="0.25">
      <c r="A23" s="14"/>
      <c r="B23" s="14"/>
      <c r="C23" s="18"/>
      <c r="D23" s="18"/>
      <c r="E23" s="18"/>
      <c r="F23" s="14"/>
      <c r="G23" s="18"/>
      <c r="H23" s="18"/>
      <c r="I23" s="18"/>
      <c r="J23" s="14"/>
      <c r="K23" s="19"/>
      <c r="L23" s="20"/>
      <c r="M23" s="20"/>
      <c r="N23" s="20"/>
      <c r="O23" s="20"/>
      <c r="P23" s="20"/>
      <c r="Q23" s="20"/>
      <c r="R23" s="20"/>
      <c r="S23" s="14"/>
      <c r="T23" s="14"/>
      <c r="U23" s="14"/>
    </row>
    <row r="24" spans="1:21" x14ac:dyDescent="0.25">
      <c r="A24" s="14"/>
      <c r="B24" s="14"/>
      <c r="C24" s="18"/>
      <c r="D24" s="18"/>
      <c r="E24" s="18"/>
      <c r="F24" s="14"/>
      <c r="G24" s="18"/>
      <c r="H24" s="18"/>
      <c r="I24" s="18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14"/>
      <c r="B25" s="14"/>
      <c r="C25" s="18"/>
      <c r="D25" s="18"/>
      <c r="E25" s="18"/>
      <c r="F25" s="14"/>
      <c r="G25" s="18"/>
      <c r="H25" s="18"/>
      <c r="I25" s="18"/>
      <c r="J25" s="14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14"/>
      <c r="B26" s="14"/>
      <c r="C26" s="18"/>
      <c r="D26" s="18"/>
      <c r="E26" s="18"/>
      <c r="F26" s="14"/>
      <c r="G26" s="18"/>
      <c r="H26" s="18"/>
      <c r="I26" s="18"/>
      <c r="J26" s="14"/>
      <c r="K26" s="19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14"/>
      <c r="B27" s="14"/>
      <c r="C27" s="18"/>
      <c r="D27" s="18"/>
      <c r="E27" s="18"/>
      <c r="F27" s="14"/>
      <c r="G27" s="18"/>
      <c r="H27" s="18"/>
      <c r="I27" s="18"/>
      <c r="J27" s="14"/>
      <c r="K27" s="19"/>
      <c r="L27" s="14"/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14"/>
      <c r="B28" s="14"/>
      <c r="C28" s="18"/>
      <c r="D28" s="18"/>
      <c r="E28" s="18"/>
      <c r="F28" s="14"/>
      <c r="G28" s="18"/>
      <c r="H28" s="18"/>
      <c r="I28" s="18"/>
      <c r="J28" s="14"/>
      <c r="K28" s="19"/>
      <c r="L28" s="14"/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14"/>
      <c r="B29" s="14"/>
      <c r="C29" s="18"/>
      <c r="D29" s="18"/>
      <c r="E29" s="18"/>
      <c r="F29" s="14"/>
      <c r="G29" s="18"/>
      <c r="H29" s="18"/>
      <c r="I29" s="18"/>
      <c r="J29" s="14"/>
      <c r="K29" s="19"/>
      <c r="L29" s="14"/>
      <c r="M29" s="14"/>
      <c r="N29" s="14"/>
      <c r="O29" s="14"/>
      <c r="P29" s="14"/>
      <c r="Q29" s="14"/>
      <c r="R29" s="14"/>
      <c r="S29" s="14"/>
      <c r="T29" s="14"/>
      <c r="U29" s="14"/>
    </row>
    <row r="30" spans="1:21" x14ac:dyDescent="0.25">
      <c r="A30" s="14"/>
      <c r="B30" s="14"/>
      <c r="C30" s="18"/>
      <c r="D30" s="18"/>
      <c r="E30" s="18"/>
      <c r="F30" s="14"/>
      <c r="G30" s="18"/>
      <c r="H30" s="18"/>
      <c r="I30" s="18"/>
      <c r="J30" s="14"/>
      <c r="K30" s="19"/>
      <c r="L30" s="14"/>
      <c r="M30" s="14"/>
      <c r="N30" s="14"/>
      <c r="O30" s="14"/>
      <c r="P30" s="14"/>
      <c r="Q30" s="14"/>
      <c r="R30" s="14"/>
      <c r="S30" s="14"/>
      <c r="T30" s="14"/>
      <c r="U30" s="14"/>
    </row>
    <row r="31" spans="1:2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9"/>
      <c r="L31" s="14"/>
      <c r="M31" s="14"/>
      <c r="N31" s="14"/>
      <c r="O31" s="14"/>
      <c r="P31" s="14"/>
      <c r="Q31" s="14"/>
      <c r="R31" s="14"/>
      <c r="S31" s="14"/>
      <c r="T31" s="14"/>
      <c r="U31" s="14"/>
    </row>
    <row r="32" spans="1:21" x14ac:dyDescent="0.25">
      <c r="A32" s="14"/>
      <c r="B32" s="15"/>
      <c r="C32" s="14"/>
      <c r="D32" s="14"/>
      <c r="E32" s="14"/>
      <c r="F32" s="14"/>
      <c r="G32" s="14"/>
      <c r="H32" s="14"/>
      <c r="I32" s="14"/>
      <c r="J32" s="14"/>
      <c r="K32" s="19"/>
      <c r="L32" s="14"/>
      <c r="M32" s="14"/>
      <c r="N32" s="14"/>
      <c r="O32" s="14"/>
      <c r="P32" s="14"/>
      <c r="Q32" s="14"/>
      <c r="R32" s="14"/>
      <c r="S32" s="14"/>
      <c r="T32" s="14"/>
      <c r="U32" s="14"/>
    </row>
    <row r="33" spans="1:26" x14ac:dyDescent="0.25">
      <c r="A33" s="14"/>
      <c r="B33" s="16"/>
      <c r="C33" s="17"/>
      <c r="D33" s="17"/>
      <c r="E33" s="17"/>
      <c r="F33" s="17"/>
      <c r="G33" s="17"/>
      <c r="H33" s="17"/>
      <c r="I33" s="17"/>
      <c r="J33" s="14"/>
      <c r="K33" s="19"/>
      <c r="L33" s="20"/>
      <c r="M33" s="14"/>
      <c r="N33" s="14"/>
      <c r="O33" s="14"/>
      <c r="P33" s="14"/>
      <c r="Q33" s="14"/>
      <c r="R33" s="14"/>
      <c r="S33" s="14"/>
      <c r="T33" s="14"/>
      <c r="U33" s="14"/>
    </row>
    <row r="34" spans="1:26" x14ac:dyDescent="0.25">
      <c r="A34" s="14"/>
      <c r="B34" s="14"/>
      <c r="C34" s="18"/>
      <c r="D34" s="18"/>
      <c r="E34" s="18"/>
      <c r="F34" s="14"/>
      <c r="G34" s="18"/>
      <c r="H34" s="18"/>
      <c r="I34" s="18"/>
      <c r="J34" s="14"/>
      <c r="K34" s="19"/>
      <c r="L34" s="20"/>
      <c r="M34" s="14"/>
      <c r="N34" s="14"/>
      <c r="O34" s="14"/>
      <c r="P34" s="14"/>
      <c r="Q34" s="14"/>
      <c r="R34" s="14"/>
      <c r="S34" s="14"/>
      <c r="T34" s="14"/>
      <c r="U34" s="14"/>
    </row>
    <row r="35" spans="1:26" x14ac:dyDescent="0.25">
      <c r="B35" s="26" t="s">
        <v>36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5" t="s">
        <v>30</v>
      </c>
      <c r="X35" s="5" t="s">
        <v>31</v>
      </c>
      <c r="Y35" s="5" t="s">
        <v>32</v>
      </c>
    </row>
    <row r="36" spans="1:26" x14ac:dyDescent="0.25">
      <c r="B36" t="s">
        <v>33</v>
      </c>
      <c r="C36" s="5">
        <v>1996</v>
      </c>
      <c r="D36" s="5">
        <v>1997</v>
      </c>
      <c r="E36" s="5">
        <v>1998</v>
      </c>
      <c r="F36" s="5">
        <v>1999</v>
      </c>
      <c r="G36" s="5">
        <v>2000</v>
      </c>
      <c r="H36" s="5">
        <v>2001</v>
      </c>
      <c r="I36" s="5">
        <v>2002</v>
      </c>
      <c r="J36" s="5">
        <v>2003</v>
      </c>
      <c r="K36" s="5">
        <v>2004</v>
      </c>
      <c r="L36" s="5">
        <v>2005</v>
      </c>
      <c r="M36" s="5">
        <v>2006</v>
      </c>
      <c r="N36" s="5">
        <v>2007</v>
      </c>
      <c r="O36" s="5">
        <v>2008</v>
      </c>
      <c r="P36" s="5">
        <v>2009</v>
      </c>
      <c r="Q36" s="5">
        <v>2010</v>
      </c>
      <c r="R36" s="5">
        <v>2011</v>
      </c>
      <c r="S36" s="5">
        <v>2012</v>
      </c>
      <c r="T36" s="5">
        <v>2013</v>
      </c>
      <c r="U36" s="5">
        <v>2014</v>
      </c>
      <c r="V36" s="5">
        <v>2015</v>
      </c>
      <c r="W36" s="5" t="s">
        <v>34</v>
      </c>
      <c r="X36" s="5" t="s">
        <v>34</v>
      </c>
      <c r="Y36" s="5" t="s">
        <v>34</v>
      </c>
      <c r="Z36" s="11"/>
    </row>
    <row r="37" spans="1:26" x14ac:dyDescent="0.25">
      <c r="A37" t="s">
        <v>37</v>
      </c>
      <c r="B37">
        <v>1</v>
      </c>
      <c r="C37" s="21">
        <v>29.1765313806766</v>
      </c>
      <c r="D37" s="21">
        <v>30.381452822122199</v>
      </c>
      <c r="E37" s="21">
        <v>32.762399316579099</v>
      </c>
      <c r="F37" s="21">
        <v>32.199611304946202</v>
      </c>
      <c r="G37" s="21">
        <v>34.268742345035101</v>
      </c>
      <c r="H37" s="21">
        <v>32.733362309165301</v>
      </c>
      <c r="I37" s="21">
        <v>30.467850286409298</v>
      </c>
      <c r="J37" s="21">
        <v>35.948932356812101</v>
      </c>
      <c r="K37" s="21">
        <v>26.2566431824118</v>
      </c>
      <c r="L37" s="21">
        <v>31.2145552816391</v>
      </c>
      <c r="M37" s="21">
        <v>37.537034405112301</v>
      </c>
      <c r="N37" s="21">
        <v>26.874961189664901</v>
      </c>
      <c r="O37" s="21">
        <v>29.584929249659201</v>
      </c>
      <c r="P37" s="21">
        <v>33.364499330520601</v>
      </c>
      <c r="Q37" s="21">
        <v>43.912689544632997</v>
      </c>
      <c r="R37" s="21">
        <v>28.8830592330545</v>
      </c>
      <c r="S37" s="21">
        <v>33.535999327897997</v>
      </c>
      <c r="T37" s="21">
        <v>27.697799211665998</v>
      </c>
      <c r="U37" s="21">
        <v>34.242669325396399</v>
      </c>
      <c r="V37" s="21">
        <v>32.578389317914798</v>
      </c>
      <c r="W37" s="22">
        <f t="shared" ref="W37:W48" si="0">AVERAGE($C37:$V37)</f>
        <v>32.181105536065829</v>
      </c>
      <c r="X37" s="22">
        <f t="shared" ref="X37:X48" si="1">AVERAGE($M37:$V37)</f>
        <v>32.821203013551965</v>
      </c>
      <c r="Y37" s="22">
        <f t="shared" ref="Y37:Y48" si="2">AVERAGE($R37:$V37)</f>
        <v>31.38758328318594</v>
      </c>
    </row>
    <row r="38" spans="1:26" x14ac:dyDescent="0.25">
      <c r="A38" t="s">
        <v>38</v>
      </c>
      <c r="B38">
        <v>2</v>
      </c>
      <c r="C38" s="21">
        <v>28.655842834901701</v>
      </c>
      <c r="D38" s="21">
        <v>35.157130143258001</v>
      </c>
      <c r="E38" s="21">
        <v>39.087699461728299</v>
      </c>
      <c r="F38" s="21">
        <v>34.167741356790103</v>
      </c>
      <c r="G38" s="21">
        <v>39.208763460509502</v>
      </c>
      <c r="H38" s="21">
        <v>35.168896375976502</v>
      </c>
      <c r="I38" s="21">
        <v>36.361616390734902</v>
      </c>
      <c r="J38" s="21">
        <v>38.790599452942601</v>
      </c>
      <c r="K38" s="21">
        <v>37.423264427542698</v>
      </c>
      <c r="L38" s="21">
        <v>37.002365413337898</v>
      </c>
      <c r="M38" s="21">
        <v>32.246548318237103</v>
      </c>
      <c r="N38" s="21">
        <v>34.377373359181</v>
      </c>
      <c r="O38" s="21">
        <v>36.958299423977699</v>
      </c>
      <c r="P38" s="21">
        <v>32.845999337732799</v>
      </c>
      <c r="Q38" s="21">
        <v>40.560399474054599</v>
      </c>
      <c r="R38" s="21">
        <v>34.793409354910303</v>
      </c>
      <c r="S38" s="21">
        <v>35.550719390958498</v>
      </c>
      <c r="T38" s="21">
        <v>39.406619473472198</v>
      </c>
      <c r="U38" s="21">
        <v>29.5992492699623</v>
      </c>
      <c r="V38" s="21">
        <v>42.174889518096997</v>
      </c>
      <c r="W38" s="22">
        <f t="shared" si="0"/>
        <v>35.976871311915282</v>
      </c>
      <c r="X38" s="22">
        <f t="shared" si="1"/>
        <v>35.851350692058347</v>
      </c>
      <c r="Y38" s="22">
        <f t="shared" si="2"/>
        <v>36.304977401480059</v>
      </c>
    </row>
    <row r="39" spans="1:26" x14ac:dyDescent="0.25">
      <c r="A39" t="s">
        <v>39</v>
      </c>
      <c r="B39">
        <v>3</v>
      </c>
      <c r="C39" s="21">
        <v>42.838137890673401</v>
      </c>
      <c r="D39" s="21">
        <v>39.188419020096397</v>
      </c>
      <c r="E39" s="21">
        <v>38.013799438625597</v>
      </c>
      <c r="F39" s="21">
        <v>41.174037506133303</v>
      </c>
      <c r="G39" s="21">
        <v>41.186981497541097</v>
      </c>
      <c r="H39" s="21">
        <v>40.183151475861699</v>
      </c>
      <c r="I39" s="21">
        <v>37.133572418637598</v>
      </c>
      <c r="J39" s="21">
        <v>41.059749502174597</v>
      </c>
      <c r="K39" s="21">
        <v>40.648583486266403</v>
      </c>
      <c r="L39" s="21">
        <v>45.461695588424803</v>
      </c>
      <c r="M39" s="21">
        <v>38.431877449758296</v>
      </c>
      <c r="N39" s="21">
        <v>55.406409826636299</v>
      </c>
      <c r="O39" s="21">
        <v>38.442349452376398</v>
      </c>
      <c r="P39" s="21">
        <v>37.706082773705297</v>
      </c>
      <c r="Q39" s="21">
        <v>37.358139424547602</v>
      </c>
      <c r="R39" s="21">
        <v>41.9119895227999</v>
      </c>
      <c r="S39" s="21">
        <v>37.068869425281903</v>
      </c>
      <c r="T39" s="21">
        <v>41.771059519499502</v>
      </c>
      <c r="U39" s="21">
        <v>43.757589559107998</v>
      </c>
      <c r="V39" s="21">
        <v>42.1265195318311</v>
      </c>
      <c r="W39" s="22">
        <f t="shared" si="0"/>
        <v>41.04345071549897</v>
      </c>
      <c r="X39" s="22">
        <f t="shared" si="1"/>
        <v>41.398088648554427</v>
      </c>
      <c r="Y39" s="22">
        <f t="shared" si="2"/>
        <v>41.327205511704079</v>
      </c>
    </row>
    <row r="40" spans="1:26" x14ac:dyDescent="0.25">
      <c r="A40" t="s">
        <v>40</v>
      </c>
      <c r="B40">
        <v>4</v>
      </c>
      <c r="C40" s="21">
        <v>45.286312515335197</v>
      </c>
      <c r="D40" s="21">
        <v>43.867173539205403</v>
      </c>
      <c r="E40" s="21">
        <v>45.244399590045198</v>
      </c>
      <c r="F40" s="21">
        <v>39.697267473861601</v>
      </c>
      <c r="G40" s="21">
        <v>45.570393594585397</v>
      </c>
      <c r="H40" s="21">
        <v>42.298811529219201</v>
      </c>
      <c r="I40" s="21">
        <v>42.4614585401714</v>
      </c>
      <c r="J40" s="21">
        <v>40.924053504832102</v>
      </c>
      <c r="K40" s="21">
        <v>44.745461586065602</v>
      </c>
      <c r="L40" s="21">
        <v>41.925030520014502</v>
      </c>
      <c r="M40" s="21">
        <v>47.423212648406597</v>
      </c>
      <c r="N40" s="21">
        <v>43.645398556836</v>
      </c>
      <c r="O40" s="21">
        <v>41.085959515050099</v>
      </c>
      <c r="P40" s="21">
        <v>40.856189496517203</v>
      </c>
      <c r="Q40" s="21">
        <v>41.804489515498297</v>
      </c>
      <c r="R40" s="21">
        <v>44.101099579036202</v>
      </c>
      <c r="S40" s="21">
        <v>39.466839469149697</v>
      </c>
      <c r="T40" s="21">
        <v>46.435659616738597</v>
      </c>
      <c r="U40" s="21">
        <v>44.985169584602097</v>
      </c>
      <c r="V40" s="21">
        <v>46.164369615018401</v>
      </c>
      <c r="W40" s="22">
        <f t="shared" si="0"/>
        <v>43.399437499509446</v>
      </c>
      <c r="X40" s="22">
        <f t="shared" si="1"/>
        <v>43.596838759685319</v>
      </c>
      <c r="Y40" s="22">
        <f t="shared" si="2"/>
        <v>44.230627572909</v>
      </c>
    </row>
    <row r="41" spans="1:26" x14ac:dyDescent="0.25">
      <c r="A41" t="s">
        <v>41</v>
      </c>
      <c r="B41">
        <v>5</v>
      </c>
      <c r="C41" s="21">
        <v>48.916860212806398</v>
      </c>
      <c r="D41" s="21">
        <v>47.4289566086007</v>
      </c>
      <c r="E41" s="21">
        <v>46.848399622738398</v>
      </c>
      <c r="F41" s="21">
        <v>46.598317622370999</v>
      </c>
      <c r="G41" s="21">
        <v>46.639888614691799</v>
      </c>
      <c r="H41" s="21">
        <v>48.665681662924598</v>
      </c>
      <c r="I41" s="21">
        <v>48.7468586784005</v>
      </c>
      <c r="J41" s="21">
        <v>54.160756791047802</v>
      </c>
      <c r="K41" s="21">
        <v>51.971745727159103</v>
      </c>
      <c r="L41" s="21">
        <v>72.207568213306402</v>
      </c>
      <c r="M41" s="21">
        <v>70.481842179357997</v>
      </c>
      <c r="N41" s="21">
        <v>69.963175162017393</v>
      </c>
      <c r="O41" s="21">
        <v>47.651809654012297</v>
      </c>
      <c r="P41" s="21">
        <v>72.309230225682299</v>
      </c>
      <c r="Q41" s="21">
        <v>48.307649660706502</v>
      </c>
      <c r="R41" s="21">
        <v>50.568439717069303</v>
      </c>
      <c r="S41" s="21">
        <v>66.664530084952702</v>
      </c>
      <c r="T41" s="21">
        <v>53.1380597791821</v>
      </c>
      <c r="U41" s="21">
        <v>70.884530140608504</v>
      </c>
      <c r="V41" s="21">
        <v>68.341770133152593</v>
      </c>
      <c r="W41" s="22">
        <f t="shared" si="0"/>
        <v>56.524803524539415</v>
      </c>
      <c r="X41" s="22">
        <f t="shared" si="1"/>
        <v>61.831103673674171</v>
      </c>
      <c r="Y41" s="22">
        <f t="shared" si="2"/>
        <v>61.919465970993045</v>
      </c>
    </row>
    <row r="42" spans="1:26" x14ac:dyDescent="0.25">
      <c r="A42" t="s">
        <v>42</v>
      </c>
      <c r="B42">
        <v>6</v>
      </c>
      <c r="C42" s="21">
        <v>67.945245884002901</v>
      </c>
      <c r="D42" s="21">
        <v>69.709000125527396</v>
      </c>
      <c r="E42" s="21">
        <v>68.241200121492199</v>
      </c>
      <c r="F42" s="21">
        <v>70.572667172469195</v>
      </c>
      <c r="G42" s="21">
        <v>75.258641285903707</v>
      </c>
      <c r="H42" s="21">
        <v>70.213693161003306</v>
      </c>
      <c r="I42" s="21">
        <v>74.568956262745004</v>
      </c>
      <c r="J42" s="21">
        <v>74.298889270305594</v>
      </c>
      <c r="K42" s="21">
        <v>68.653386121205997</v>
      </c>
      <c r="L42" s="21">
        <v>70.022603151030793</v>
      </c>
      <c r="M42" s="21">
        <v>81.067941414490306</v>
      </c>
      <c r="N42" s="21">
        <v>68.078137117035695</v>
      </c>
      <c r="O42" s="21">
        <v>71.436230207756196</v>
      </c>
      <c r="P42" s="21">
        <v>66.986000083386898</v>
      </c>
      <c r="Q42" s="21">
        <v>67.032740088850304</v>
      </c>
      <c r="R42" s="21">
        <v>66.529140071272806</v>
      </c>
      <c r="S42" s="21">
        <v>67.412530093118505</v>
      </c>
      <c r="T42" s="21">
        <v>75.629410266876206</v>
      </c>
      <c r="U42" s="21">
        <v>70.4774001550674</v>
      </c>
      <c r="V42" s="21">
        <v>80.4864804147184</v>
      </c>
      <c r="W42" s="22">
        <f t="shared" si="0"/>
        <v>71.23101462341296</v>
      </c>
      <c r="X42" s="22">
        <f t="shared" si="1"/>
        <v>71.513600991257263</v>
      </c>
      <c r="Y42" s="22">
        <f t="shared" si="2"/>
        <v>72.106992200210669</v>
      </c>
    </row>
    <row r="43" spans="1:26" x14ac:dyDescent="0.25">
      <c r="A43" t="s">
        <v>43</v>
      </c>
      <c r="B43">
        <v>7</v>
      </c>
      <c r="C43" s="21">
        <v>79.483529011230203</v>
      </c>
      <c r="D43" s="21">
        <v>72.840500216931105</v>
      </c>
      <c r="E43" s="21">
        <v>81.993200443685097</v>
      </c>
      <c r="F43" s="21">
        <v>73.576533253610094</v>
      </c>
      <c r="G43" s="21">
        <v>75.151196258910005</v>
      </c>
      <c r="H43" s="21">
        <v>73.979038260742996</v>
      </c>
      <c r="I43" s="21">
        <v>79.015890358239403</v>
      </c>
      <c r="J43" s="21">
        <v>80.414889412298805</v>
      </c>
      <c r="K43" s="21">
        <v>81.826191402874898</v>
      </c>
      <c r="L43" s="21">
        <v>77.500051348209396</v>
      </c>
      <c r="M43" s="21">
        <v>81.829538432270297</v>
      </c>
      <c r="N43" s="21">
        <v>80.532244389683001</v>
      </c>
      <c r="O43" s="21">
        <v>76.508440324440599</v>
      </c>
      <c r="P43" s="21">
        <v>85.7020005136728</v>
      </c>
      <c r="Q43" s="21">
        <v>76.652700318768595</v>
      </c>
      <c r="R43" s="21">
        <v>72.970310231596201</v>
      </c>
      <c r="S43" s="21">
        <v>72.965930238887694</v>
      </c>
      <c r="T43" s="21">
        <v>78.579250344112495</v>
      </c>
      <c r="U43" s="21">
        <v>78.125820368379394</v>
      </c>
      <c r="V43" s="21">
        <v>81.915780439674805</v>
      </c>
      <c r="W43" s="22">
        <f t="shared" si="0"/>
        <v>78.078151778410898</v>
      </c>
      <c r="X43" s="22">
        <f t="shared" si="1"/>
        <v>78.578201560148585</v>
      </c>
      <c r="Y43" s="22">
        <f t="shared" si="2"/>
        <v>76.911418324530104</v>
      </c>
    </row>
    <row r="44" spans="1:26" x14ac:dyDescent="0.25">
      <c r="A44" t="s">
        <v>44</v>
      </c>
      <c r="B44">
        <v>8</v>
      </c>
      <c r="C44" s="21">
        <v>76.991656794729494</v>
      </c>
      <c r="D44" s="21">
        <v>75.653500273823695</v>
      </c>
      <c r="E44" s="21">
        <v>77.764700338989499</v>
      </c>
      <c r="F44" s="21">
        <v>72.363802200779304</v>
      </c>
      <c r="G44" s="21">
        <v>74.501920265898093</v>
      </c>
      <c r="H44" s="21">
        <v>78.130529340773805</v>
      </c>
      <c r="I44" s="21">
        <v>80.637520372919695</v>
      </c>
      <c r="J44" s="21">
        <v>73.953344240702705</v>
      </c>
      <c r="K44" s="21">
        <v>76.300557306349305</v>
      </c>
      <c r="L44" s="21">
        <v>76.822868319585893</v>
      </c>
      <c r="M44" s="21">
        <v>72.571663238368899</v>
      </c>
      <c r="N44" s="21">
        <v>74.369656259693201</v>
      </c>
      <c r="O44" s="21">
        <v>79.422450379431297</v>
      </c>
      <c r="P44" s="21">
        <v>79.071700384467803</v>
      </c>
      <c r="Q44" s="21">
        <v>75.907120307683897</v>
      </c>
      <c r="R44" s="21">
        <v>74.804980269968496</v>
      </c>
      <c r="S44" s="21">
        <v>78.681150380969001</v>
      </c>
      <c r="T44" s="21">
        <v>74.090280273780195</v>
      </c>
      <c r="U44" s="21">
        <v>74.819880272746104</v>
      </c>
      <c r="V44" s="21">
        <v>76.763950307145706</v>
      </c>
      <c r="W44" s="22">
        <f t="shared" si="0"/>
        <v>76.181161576440303</v>
      </c>
      <c r="X44" s="22">
        <f t="shared" si="1"/>
        <v>76.050283207425451</v>
      </c>
      <c r="Y44" s="22">
        <f t="shared" si="2"/>
        <v>75.832048300921912</v>
      </c>
    </row>
    <row r="45" spans="1:26" x14ac:dyDescent="0.25">
      <c r="A45" t="s">
        <v>45</v>
      </c>
      <c r="B45">
        <v>9</v>
      </c>
      <c r="C45" s="21">
        <v>56.405999824404702</v>
      </c>
      <c r="D45" s="21">
        <v>69.563000112772002</v>
      </c>
      <c r="E45" s="21">
        <v>75.441500301659104</v>
      </c>
      <c r="F45" s="21">
        <v>57.0290178468004</v>
      </c>
      <c r="G45" s="21">
        <v>71.356683165960007</v>
      </c>
      <c r="H45" s="21">
        <v>67.479529112599806</v>
      </c>
      <c r="I45" s="21">
        <v>70.058560162410103</v>
      </c>
      <c r="J45" s="21">
        <v>73.4515422338024</v>
      </c>
      <c r="K45" s="21">
        <v>65.585766030557494</v>
      </c>
      <c r="L45" s="21">
        <v>68.930111131295604</v>
      </c>
      <c r="M45" s="21">
        <v>69.3590591495186</v>
      </c>
      <c r="N45" s="21">
        <v>68.726724146120205</v>
      </c>
      <c r="O45" s="21">
        <v>69.873270187825</v>
      </c>
      <c r="P45" s="21">
        <v>73.486750219985893</v>
      </c>
      <c r="Q45" s="21">
        <v>72.092650210112296</v>
      </c>
      <c r="R45" s="21">
        <v>73.378680251240695</v>
      </c>
      <c r="S45" s="21">
        <v>71.938000207841398</v>
      </c>
      <c r="T45" s="21">
        <v>74.956410269066694</v>
      </c>
      <c r="U45" s="21">
        <v>68.860050142258402</v>
      </c>
      <c r="V45" s="21">
        <v>73.397670228332302</v>
      </c>
      <c r="W45" s="22">
        <f t="shared" si="0"/>
        <v>69.568548746728155</v>
      </c>
      <c r="X45" s="22">
        <f t="shared" si="1"/>
        <v>71.606926501230163</v>
      </c>
      <c r="Y45" s="22">
        <f t="shared" si="2"/>
        <v>72.506162219747893</v>
      </c>
    </row>
    <row r="46" spans="1:26" x14ac:dyDescent="0.25">
      <c r="A46" t="s">
        <v>46</v>
      </c>
      <c r="B46">
        <v>10</v>
      </c>
      <c r="C46" s="21">
        <v>44.664922993947997</v>
      </c>
      <c r="D46" s="21">
        <v>45.3554995842278</v>
      </c>
      <c r="E46" s="21">
        <v>41.613299506902699</v>
      </c>
      <c r="F46" s="21">
        <v>46.7724725993276</v>
      </c>
      <c r="G46" s="21">
        <v>50.076960663519799</v>
      </c>
      <c r="H46" s="21">
        <v>43.795928556218698</v>
      </c>
      <c r="I46" s="21">
        <v>37.629453404441499</v>
      </c>
      <c r="J46" s="21">
        <v>38.546727448917899</v>
      </c>
      <c r="K46" s="21">
        <v>43.533549546144897</v>
      </c>
      <c r="L46" s="21">
        <v>45.117839577890898</v>
      </c>
      <c r="M46" s="21">
        <v>38.682493450857699</v>
      </c>
      <c r="N46" s="21">
        <v>47.351126623503902</v>
      </c>
      <c r="O46" s="21">
        <v>50.260759689733398</v>
      </c>
      <c r="P46" s="21">
        <v>43.857349556907998</v>
      </c>
      <c r="Q46" s="21">
        <v>46.078409604057697</v>
      </c>
      <c r="R46" s="21">
        <v>44.348409573882797</v>
      </c>
      <c r="S46" s="21">
        <v>44.709119590446299</v>
      </c>
      <c r="T46" s="21">
        <v>42.854399544894697</v>
      </c>
      <c r="U46" s="21">
        <v>66.215980047062004</v>
      </c>
      <c r="V46" s="21">
        <v>50.608699680119798</v>
      </c>
      <c r="W46" s="22">
        <f t="shared" si="0"/>
        <v>45.603670062150307</v>
      </c>
      <c r="X46" s="22">
        <f t="shared" si="1"/>
        <v>47.496674736146623</v>
      </c>
      <c r="Y46" s="22">
        <f t="shared" si="2"/>
        <v>49.747321687281115</v>
      </c>
    </row>
    <row r="47" spans="1:26" x14ac:dyDescent="0.25">
      <c r="A47" t="s">
        <v>47</v>
      </c>
      <c r="B47">
        <v>11</v>
      </c>
      <c r="C47" s="21">
        <v>42.075475135118197</v>
      </c>
      <c r="D47" s="21">
        <v>44.443499568849802</v>
      </c>
      <c r="E47" s="21">
        <v>43.047399537265299</v>
      </c>
      <c r="F47" s="21">
        <v>44.517654564924499</v>
      </c>
      <c r="G47" s="21">
        <v>33.804787328332701</v>
      </c>
      <c r="H47" s="21">
        <v>34.905837362669402</v>
      </c>
      <c r="I47" s="21">
        <v>39.642849450170999</v>
      </c>
      <c r="J47" s="21">
        <v>39.31736844372</v>
      </c>
      <c r="K47" s="21">
        <v>32.258453308939899</v>
      </c>
      <c r="L47" s="21">
        <v>35.756706379674398</v>
      </c>
      <c r="M47" s="21">
        <v>30.461945282526301</v>
      </c>
      <c r="N47" s="21">
        <v>35.289828365303599</v>
      </c>
      <c r="O47" s="21">
        <v>36.978499390184901</v>
      </c>
      <c r="P47" s="21">
        <v>38.683029436245597</v>
      </c>
      <c r="Q47" s="21">
        <v>25.742069185897702</v>
      </c>
      <c r="R47" s="21">
        <v>43.516089540571002</v>
      </c>
      <c r="S47" s="21">
        <v>39.2383594352752</v>
      </c>
      <c r="T47" s="21">
        <v>34.390169330388296</v>
      </c>
      <c r="U47" s="21">
        <v>33.261189302205999</v>
      </c>
      <c r="V47" s="21">
        <v>30.153779237717401</v>
      </c>
      <c r="W47" s="22">
        <f t="shared" si="0"/>
        <v>36.874249479299067</v>
      </c>
      <c r="X47" s="22">
        <f t="shared" si="1"/>
        <v>34.771495850631595</v>
      </c>
      <c r="Y47" s="22">
        <f t="shared" si="2"/>
        <v>36.111917369231577</v>
      </c>
    </row>
    <row r="48" spans="1:26" x14ac:dyDescent="0.25">
      <c r="A48" t="s">
        <v>48</v>
      </c>
      <c r="B48">
        <v>12</v>
      </c>
      <c r="C48" s="21">
        <v>34.560527908578202</v>
      </c>
      <c r="D48" s="21">
        <v>37.193499412387602</v>
      </c>
      <c r="E48" s="21">
        <v>15.221298950910599</v>
      </c>
      <c r="F48" s="21">
        <v>33.7866003265977</v>
      </c>
      <c r="G48" s="21">
        <v>33.808357330068901</v>
      </c>
      <c r="H48" s="21">
        <v>37.119538402393502</v>
      </c>
      <c r="I48" s="21">
        <v>35.807976360350899</v>
      </c>
      <c r="J48" s="21">
        <v>31.474244303688401</v>
      </c>
      <c r="K48" s="21">
        <v>34.999801357872798</v>
      </c>
      <c r="L48" s="21">
        <v>27.393379197806102</v>
      </c>
      <c r="M48" s="21">
        <v>28.990188222847902</v>
      </c>
      <c r="N48" s="21">
        <v>33.034071316562603</v>
      </c>
      <c r="O48" s="21">
        <v>20.423999056220101</v>
      </c>
      <c r="P48" s="21">
        <v>19.766209044084</v>
      </c>
      <c r="Q48" s="21">
        <v>35.402519356086799</v>
      </c>
      <c r="R48" s="21">
        <v>32.425999313592897</v>
      </c>
      <c r="S48" s="21">
        <v>33.276999338716301</v>
      </c>
      <c r="T48" s="21">
        <v>18.066268992125998</v>
      </c>
      <c r="U48" s="21">
        <v>26.981529195830198</v>
      </c>
      <c r="V48" s="21">
        <v>35.802209352701901</v>
      </c>
      <c r="W48" s="22">
        <f t="shared" si="0"/>
        <v>30.276760836971171</v>
      </c>
      <c r="X48" s="22">
        <f t="shared" si="1"/>
        <v>28.416999318876869</v>
      </c>
      <c r="Y48" s="22">
        <f t="shared" si="2"/>
        <v>29.31060123859346</v>
      </c>
    </row>
  </sheetData>
  <mergeCells count="1">
    <mergeCell ref="B35:V35"/>
  </mergeCells>
  <conditionalFormatting sqref="L4:R23">
    <cfRule type="colorScale" priority="1">
      <colorScale>
        <cfvo type="min"/>
        <cfvo type="max"/>
        <color rgb="FFFCFCFF"/>
        <color rgb="FFF8696B"/>
      </colorScale>
    </cfRule>
  </conditionalFormatting>
  <conditionalFormatting sqref="C4:E15 G4:I15 C19:E30 G19:I30 C34:E34 G34:I3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K59"/>
  <sheetViews>
    <sheetView tabSelected="1" topLeftCell="A7" workbookViewId="0">
      <selection activeCell="R27" sqref="R27"/>
    </sheetView>
  </sheetViews>
  <sheetFormatPr defaultRowHeight="15" x14ac:dyDescent="0.25"/>
  <sheetData>
    <row r="38" spans="1:11" x14ac:dyDescent="0.25">
      <c r="A38" s="23" t="s">
        <v>49</v>
      </c>
      <c r="J38" s="23" t="s">
        <v>50</v>
      </c>
    </row>
    <row r="39" spans="1:11" x14ac:dyDescent="0.25">
      <c r="A39" s="4" t="s">
        <v>4</v>
      </c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51</v>
      </c>
      <c r="H39" s="4" t="s">
        <v>52</v>
      </c>
    </row>
    <row r="40" spans="1:11" x14ac:dyDescent="0.25">
      <c r="A40" s="5">
        <v>1996</v>
      </c>
      <c r="B40" s="21">
        <v>81</v>
      </c>
      <c r="C40" s="21">
        <v>71</v>
      </c>
      <c r="D40" s="21">
        <v>79.483529011230203</v>
      </c>
      <c r="E40" s="21">
        <v>85.5</v>
      </c>
      <c r="F40" s="21">
        <v>79</v>
      </c>
      <c r="G40" s="21">
        <v>69.667500007897601</v>
      </c>
      <c r="H40" s="21">
        <v>68.995000008493705</v>
      </c>
      <c r="J40" s="5">
        <v>1996</v>
      </c>
      <c r="K40" s="24"/>
    </row>
    <row r="41" spans="1:11" x14ac:dyDescent="0.25">
      <c r="A41" s="5">
        <v>1997</v>
      </c>
      <c r="B41" s="21">
        <v>63</v>
      </c>
      <c r="C41" s="21">
        <v>75</v>
      </c>
      <c r="D41" s="21">
        <v>72.840500216931105</v>
      </c>
      <c r="E41" s="21">
        <v>86.5</v>
      </c>
      <c r="F41" s="21">
        <v>74</v>
      </c>
      <c r="G41" s="21">
        <v>79.114999999999995</v>
      </c>
      <c r="H41" s="21">
        <v>73.092499967664494</v>
      </c>
      <c r="J41" s="5">
        <v>1997</v>
      </c>
      <c r="K41" s="24"/>
    </row>
    <row r="42" spans="1:11" x14ac:dyDescent="0.25">
      <c r="A42" s="5">
        <v>1998</v>
      </c>
      <c r="B42" s="21">
        <v>79.400000000000006</v>
      </c>
      <c r="C42" s="21">
        <v>73.900000000000006</v>
      </c>
      <c r="D42" s="21">
        <v>81.993200443685097</v>
      </c>
      <c r="E42" s="21">
        <v>86.8</v>
      </c>
      <c r="F42" s="21">
        <v>84.7</v>
      </c>
      <c r="G42" s="21">
        <v>81.667000000000002</v>
      </c>
      <c r="H42" s="21">
        <v>75.920999934524303</v>
      </c>
      <c r="J42" s="5">
        <v>1998</v>
      </c>
      <c r="K42" s="24"/>
    </row>
    <row r="43" spans="1:11" x14ac:dyDescent="0.25">
      <c r="A43" s="5">
        <v>1999</v>
      </c>
      <c r="B43" s="21">
        <v>80.5</v>
      </c>
      <c r="C43" s="21">
        <v>69.917000000000002</v>
      </c>
      <c r="D43" s="21">
        <v>73.576533253610094</v>
      </c>
      <c r="E43" s="21">
        <v>82.625</v>
      </c>
      <c r="F43" s="21">
        <v>79.75</v>
      </c>
      <c r="G43" s="21">
        <v>74.5578</v>
      </c>
      <c r="H43" s="21">
        <v>77.426079921521307</v>
      </c>
      <c r="J43" s="5">
        <v>1999</v>
      </c>
      <c r="K43" s="24"/>
    </row>
    <row r="44" spans="1:11" x14ac:dyDescent="0.25">
      <c r="A44" s="5">
        <v>2000</v>
      </c>
      <c r="B44" s="21">
        <v>76.5</v>
      </c>
      <c r="C44" s="21">
        <v>74.542000000000002</v>
      </c>
      <c r="D44" s="21">
        <v>75.151196258910005</v>
      </c>
      <c r="E44" s="21">
        <v>88.042000000000002</v>
      </c>
      <c r="F44" s="21">
        <v>84.792000000000002</v>
      </c>
      <c r="G44" s="21">
        <v>74.482299999999995</v>
      </c>
      <c r="H44" s="21">
        <v>73.441249945200994</v>
      </c>
      <c r="J44" s="5">
        <v>2000</v>
      </c>
      <c r="K44" s="24"/>
    </row>
    <row r="45" spans="1:11" x14ac:dyDescent="0.25">
      <c r="A45" s="5">
        <v>2001</v>
      </c>
      <c r="B45" s="21">
        <v>74.917000000000002</v>
      </c>
      <c r="C45" s="21">
        <v>80.167000000000002</v>
      </c>
      <c r="D45" s="21">
        <v>73.979038260742996</v>
      </c>
      <c r="E45" s="21">
        <v>87.082999999999998</v>
      </c>
      <c r="F45" s="21">
        <v>81.625</v>
      </c>
      <c r="G45" s="21">
        <v>76.205500000000001</v>
      </c>
      <c r="H45" s="21">
        <v>76.205464952684906</v>
      </c>
      <c r="J45" s="5">
        <v>2001</v>
      </c>
      <c r="K45" s="24"/>
    </row>
    <row r="46" spans="1:11" x14ac:dyDescent="0.25">
      <c r="A46" s="5">
        <v>2002</v>
      </c>
      <c r="B46" s="21">
        <v>83.125</v>
      </c>
      <c r="C46" s="21">
        <v>71.082999999999998</v>
      </c>
      <c r="D46" s="21">
        <v>79.015890358239403</v>
      </c>
      <c r="E46" s="21">
        <v>88.042000000000002</v>
      </c>
      <c r="F46" s="21">
        <v>86.625</v>
      </c>
      <c r="G46" s="21">
        <v>79.059799999999996</v>
      </c>
      <c r="H46" s="21">
        <v>70.950294994905605</v>
      </c>
      <c r="J46" s="5">
        <v>2002</v>
      </c>
      <c r="K46" s="24"/>
    </row>
    <row r="47" spans="1:11" x14ac:dyDescent="0.25">
      <c r="A47" s="5">
        <v>2003</v>
      </c>
      <c r="B47" s="21">
        <v>85.207999999999998</v>
      </c>
      <c r="C47" s="21">
        <v>83.875</v>
      </c>
      <c r="D47" s="21">
        <v>80.414889412298805</v>
      </c>
      <c r="E47" s="21">
        <v>88.832999999999998</v>
      </c>
      <c r="F47" s="21">
        <v>83.457999999999998</v>
      </c>
      <c r="G47" s="21">
        <v>81.989699999999999</v>
      </c>
      <c r="H47" s="21">
        <v>74.306124952368407</v>
      </c>
      <c r="J47" s="5">
        <v>2003</v>
      </c>
      <c r="K47" s="25"/>
    </row>
    <row r="48" spans="1:11" x14ac:dyDescent="0.25">
      <c r="A48" s="5">
        <v>2004</v>
      </c>
      <c r="B48" s="21">
        <v>75.417000000000002</v>
      </c>
      <c r="C48" s="21">
        <v>77.25</v>
      </c>
      <c r="D48" s="21">
        <v>81.826191402874898</v>
      </c>
      <c r="E48" s="21">
        <v>82.5</v>
      </c>
      <c r="F48" s="21">
        <v>83.167000000000002</v>
      </c>
      <c r="G48" s="21">
        <v>75.567800000000005</v>
      </c>
      <c r="H48" s="21">
        <v>75.567794944316105</v>
      </c>
      <c r="J48" s="5">
        <v>2004</v>
      </c>
      <c r="K48" s="25"/>
    </row>
    <row r="49" spans="1:11" x14ac:dyDescent="0.25">
      <c r="A49" s="5">
        <v>2005</v>
      </c>
      <c r="B49" s="21">
        <v>84.5</v>
      </c>
      <c r="C49" s="21">
        <v>79.957999999999998</v>
      </c>
      <c r="D49" s="21">
        <v>77.500051348209396</v>
      </c>
      <c r="E49" s="21">
        <v>87.167000000000002</v>
      </c>
      <c r="F49" s="21">
        <v>81.457999999999998</v>
      </c>
      <c r="G49" s="21">
        <v>78.956000000000003</v>
      </c>
      <c r="H49" s="21">
        <v>81.677999884568194</v>
      </c>
      <c r="J49" s="5">
        <v>2005</v>
      </c>
      <c r="K49" s="21">
        <f>AVERAGE(E40:E49)</f>
        <v>86.309200000000004</v>
      </c>
    </row>
    <row r="50" spans="1:11" x14ac:dyDescent="0.25">
      <c r="A50" s="5">
        <v>2006</v>
      </c>
      <c r="B50" s="21">
        <v>81.207999999999998</v>
      </c>
      <c r="C50" s="21">
        <v>77.875</v>
      </c>
      <c r="D50" s="21">
        <v>81.829538432270297</v>
      </c>
      <c r="E50" s="21">
        <v>87.125</v>
      </c>
      <c r="F50" s="21">
        <v>88.542000000000002</v>
      </c>
      <c r="G50" s="21">
        <v>83.173299999999998</v>
      </c>
      <c r="H50" s="21">
        <v>68.322035022951695</v>
      </c>
      <c r="J50" s="5">
        <v>2006</v>
      </c>
      <c r="K50" s="21">
        <f>AVERAGE(E41:E50)</f>
        <v>86.471699999999998</v>
      </c>
    </row>
    <row r="51" spans="1:11" x14ac:dyDescent="0.25">
      <c r="A51" s="5">
        <v>2007</v>
      </c>
      <c r="B51" s="21">
        <v>82.125</v>
      </c>
      <c r="C51" s="21">
        <v>79.542000000000002</v>
      </c>
      <c r="D51" s="21">
        <v>80.532244389683001</v>
      </c>
      <c r="E51" s="21">
        <v>87.207999999999998</v>
      </c>
      <c r="F51" s="21">
        <v>84.792000000000002</v>
      </c>
      <c r="G51" s="21">
        <v>75.103300000000004</v>
      </c>
      <c r="H51" s="21">
        <v>81.694704904064494</v>
      </c>
      <c r="J51" s="5">
        <v>2007</v>
      </c>
      <c r="K51" s="21">
        <f>AVERAGE(E42:E51)</f>
        <v>86.54249999999999</v>
      </c>
    </row>
    <row r="52" spans="1:11" x14ac:dyDescent="0.25">
      <c r="A52" s="5">
        <v>2008</v>
      </c>
      <c r="B52" s="21">
        <v>82.46</v>
      </c>
      <c r="C52" s="21">
        <v>71.75</v>
      </c>
      <c r="D52" s="21">
        <v>76.508440324440599</v>
      </c>
      <c r="E52" s="21">
        <v>82.88</v>
      </c>
      <c r="F52" s="21">
        <v>79.08</v>
      </c>
      <c r="G52" s="21">
        <v>77.750049913451093</v>
      </c>
      <c r="H52" s="21">
        <v>68.048350022286201</v>
      </c>
      <c r="J52" s="5">
        <v>2008</v>
      </c>
      <c r="K52" s="21">
        <f t="shared" ref="K52:K59" si="0">AVERAGE(E43:E52)</f>
        <v>86.150499999999994</v>
      </c>
    </row>
    <row r="53" spans="1:11" x14ac:dyDescent="0.25">
      <c r="A53" s="5">
        <v>2009</v>
      </c>
      <c r="B53" s="21">
        <v>82</v>
      </c>
      <c r="C53" s="21">
        <v>68</v>
      </c>
      <c r="D53" s="21">
        <v>85.7020005136728</v>
      </c>
      <c r="E53" s="21">
        <v>86</v>
      </c>
      <c r="F53" s="21">
        <v>81</v>
      </c>
      <c r="G53" s="21">
        <v>70.3799999952316</v>
      </c>
      <c r="H53" s="21">
        <v>71.574999965727301</v>
      </c>
      <c r="J53" s="5">
        <v>2009</v>
      </c>
      <c r="K53" s="21">
        <f t="shared" si="0"/>
        <v>86.488</v>
      </c>
    </row>
    <row r="54" spans="1:11" x14ac:dyDescent="0.25">
      <c r="A54" s="5">
        <v>2010</v>
      </c>
      <c r="B54" s="21">
        <v>81.08</v>
      </c>
      <c r="C54" s="21">
        <v>71.45</v>
      </c>
      <c r="D54" s="21">
        <v>76.652700318768595</v>
      </c>
      <c r="E54" s="21">
        <v>83.95</v>
      </c>
      <c r="F54" s="21">
        <v>81.41</v>
      </c>
      <c r="G54" s="21">
        <v>73.429649966359094</v>
      </c>
      <c r="H54" s="21">
        <v>75.064099940732106</v>
      </c>
      <c r="J54" s="5">
        <v>2010</v>
      </c>
      <c r="K54" s="21">
        <f t="shared" si="0"/>
        <v>86.078800000000001</v>
      </c>
    </row>
    <row r="55" spans="1:11" x14ac:dyDescent="0.25">
      <c r="A55" s="5">
        <v>2011</v>
      </c>
      <c r="B55" s="21">
        <v>77.08</v>
      </c>
      <c r="C55" s="21">
        <v>82.45</v>
      </c>
      <c r="D55" s="21">
        <v>72.970310231596201</v>
      </c>
      <c r="E55" s="21">
        <v>83.08</v>
      </c>
      <c r="F55" s="21">
        <v>80.08</v>
      </c>
      <c r="G55" s="21">
        <v>79.0008498980105</v>
      </c>
      <c r="H55" s="21">
        <v>71.725799964368306</v>
      </c>
      <c r="J55" s="5">
        <v>2011</v>
      </c>
      <c r="K55" s="21">
        <f t="shared" si="0"/>
        <v>85.678500000000014</v>
      </c>
    </row>
    <row r="56" spans="1:11" x14ac:dyDescent="0.25">
      <c r="A56" s="5">
        <v>2012</v>
      </c>
      <c r="B56" s="21">
        <v>77.66</v>
      </c>
      <c r="C56" s="21">
        <v>74.33</v>
      </c>
      <c r="D56" s="21">
        <v>72.965930238887694</v>
      </c>
      <c r="E56" s="21">
        <v>89.83</v>
      </c>
      <c r="F56" s="21">
        <v>84.45</v>
      </c>
      <c r="G56" s="21">
        <v>82.5928998820484</v>
      </c>
      <c r="H56" s="21">
        <v>78.757149910479797</v>
      </c>
      <c r="J56" s="5">
        <v>2012</v>
      </c>
      <c r="K56" s="21">
        <f t="shared" si="0"/>
        <v>85.857300000000009</v>
      </c>
    </row>
    <row r="57" spans="1:11" x14ac:dyDescent="0.25">
      <c r="A57" s="5">
        <v>2013</v>
      </c>
      <c r="B57" s="21">
        <v>85.08</v>
      </c>
      <c r="C57" s="21">
        <v>79.45</v>
      </c>
      <c r="D57" s="21">
        <v>78.579250344112495</v>
      </c>
      <c r="E57" s="21">
        <v>90</v>
      </c>
      <c r="F57" s="21">
        <v>88.58</v>
      </c>
      <c r="G57" s="21">
        <v>73.152549993321301</v>
      </c>
      <c r="H57" s="21">
        <v>74.269549954980604</v>
      </c>
      <c r="J57" s="5">
        <v>2013</v>
      </c>
      <c r="K57" s="21">
        <f t="shared" si="0"/>
        <v>85.974000000000018</v>
      </c>
    </row>
    <row r="58" spans="1:11" x14ac:dyDescent="0.25">
      <c r="A58" s="5">
        <v>2014</v>
      </c>
      <c r="B58" s="21">
        <v>83</v>
      </c>
      <c r="C58" s="21">
        <v>75.790000000000006</v>
      </c>
      <c r="D58" s="21">
        <v>78.125820368379394</v>
      </c>
      <c r="E58" s="21">
        <v>88.95</v>
      </c>
      <c r="F58" s="21">
        <v>87.12</v>
      </c>
      <c r="G58" s="21">
        <v>83.567149868756502</v>
      </c>
      <c r="H58" s="21">
        <v>73.232499960735495</v>
      </c>
      <c r="J58" s="5">
        <v>2014</v>
      </c>
      <c r="K58" s="21">
        <f t="shared" si="0"/>
        <v>86.619000000000014</v>
      </c>
    </row>
    <row r="59" spans="1:11" x14ac:dyDescent="0.25">
      <c r="A59" s="5">
        <v>2015</v>
      </c>
      <c r="B59" s="21">
        <v>86.95</v>
      </c>
      <c r="C59" s="21">
        <v>79.540000000000006</v>
      </c>
      <c r="D59" s="21">
        <v>81.915780439674805</v>
      </c>
      <c r="E59" s="21">
        <v>86.79</v>
      </c>
      <c r="F59" s="21">
        <v>85.79</v>
      </c>
      <c r="G59" s="21">
        <v>74.692049968019106</v>
      </c>
      <c r="H59" s="21">
        <v>74.692049968019106</v>
      </c>
      <c r="J59" s="5">
        <v>2015</v>
      </c>
      <c r="K59" s="21">
        <f t="shared" si="0"/>
        <v>86.581299999999999</v>
      </c>
    </row>
  </sheetData>
  <conditionalFormatting sqref="B40:H5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Slide 135 System Energy</vt:lpstr>
      <vt:lpstr>Slide 136 System Peak</vt:lpstr>
      <vt:lpstr>Slide 140 Ave Use Per Res Cust</vt:lpstr>
      <vt:lpstr>Slide 141 Winter System Peak </vt:lpstr>
      <vt:lpstr>Slide 142 Utah Peak Prod Wthr</vt:lpstr>
      <vt:lpstr>Slide 143 Oregon Peak Prod Wthr</vt:lpstr>
      <vt:lpstr>Slide 144 July Peak Prod Wthr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Familia, Thomas</dc:creator>
  <cp:lastModifiedBy>Elder, Lee</cp:lastModifiedBy>
  <dcterms:created xsi:type="dcterms:W3CDTF">2016-08-02T17:28:11Z</dcterms:created>
  <dcterms:modified xsi:type="dcterms:W3CDTF">2016-09-20T19:59:48Z</dcterms:modified>
</cp:coreProperties>
</file>