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IRPs\2021 Potential Study\External Stakeholder Meetings\June follow up files\"/>
    </mc:Choice>
  </mc:AlternateContent>
  <bookViews>
    <workbookView xWindow="0" yWindow="0" windowWidth="19200" windowHeight="7020" activeTab="2"/>
  </bookViews>
  <sheets>
    <sheet name="Introduction" sheetId="16" r:id="rId1"/>
    <sheet name="2021 CPA Ind Market Profiles" sheetId="14" r:id="rId2"/>
    <sheet name="Ind. Segment Consump. Compare" sheetId="8" r:id="rId3"/>
    <sheet name="Data -&gt;" sheetId="12" state="hidden" r:id="rId4"/>
    <sheet name="Key" sheetId="9" state="hidden" r:id="rId5"/>
    <sheet name="Database style for graphics" sheetId="7" state="hidden" r:id="rId6"/>
  </sheets>
  <definedNames>
    <definedName name="_xlnm._FilterDatabase" localSheetId="5" hidden="1">'Database style for graphics'!$A$1:$U$71</definedName>
    <definedName name="EndUse">Key!$C$6</definedName>
    <definedName name="Segment">Key!$C$5</definedName>
    <definedName name="State">Key!$C$2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3" i="8" l="1"/>
  <c r="X432" i="14" l="1"/>
  <c r="S432" i="14"/>
  <c r="N432" i="14"/>
  <c r="I432" i="14"/>
  <c r="D432" i="14"/>
  <c r="X540" i="14" l="1"/>
  <c r="X504" i="14"/>
  <c r="X468" i="14"/>
  <c r="X396" i="14"/>
  <c r="X360" i="14"/>
  <c r="X324" i="14"/>
  <c r="X288" i="14"/>
  <c r="X252" i="14"/>
  <c r="X216" i="14"/>
  <c r="X180" i="14"/>
  <c r="X144" i="14"/>
  <c r="U144" i="14"/>
  <c r="X108" i="14"/>
  <c r="X72" i="14"/>
  <c r="X36" i="14"/>
  <c r="S540" i="14"/>
  <c r="S504" i="14"/>
  <c r="S468" i="14"/>
  <c r="S396" i="14"/>
  <c r="S360" i="14"/>
  <c r="S324" i="14"/>
  <c r="S288" i="14"/>
  <c r="S252" i="14"/>
  <c r="S216" i="14"/>
  <c r="S180" i="14"/>
  <c r="S144" i="14"/>
  <c r="P144" i="14"/>
  <c r="S108" i="14"/>
  <c r="S72" i="14"/>
  <c r="S36" i="14"/>
  <c r="N540" i="14"/>
  <c r="N504" i="14"/>
  <c r="N468" i="14"/>
  <c r="N396" i="14"/>
  <c r="N360" i="14"/>
  <c r="N324" i="14"/>
  <c r="N288" i="14"/>
  <c r="N252" i="14"/>
  <c r="N216" i="14"/>
  <c r="N180" i="14"/>
  <c r="N144" i="14"/>
  <c r="K144" i="14"/>
  <c r="N108" i="14"/>
  <c r="N72" i="14"/>
  <c r="N36" i="14"/>
  <c r="I540" i="14"/>
  <c r="I504" i="14"/>
  <c r="I468" i="14"/>
  <c r="I396" i="14"/>
  <c r="I360" i="14"/>
  <c r="I324" i="14"/>
  <c r="I288" i="14"/>
  <c r="I252" i="14"/>
  <c r="I216" i="14"/>
  <c r="I144" i="14"/>
  <c r="F144" i="14"/>
  <c r="I108" i="14"/>
  <c r="I72" i="14"/>
  <c r="I36" i="14"/>
  <c r="D540" i="14"/>
  <c r="D504" i="14"/>
  <c r="D468" i="14"/>
  <c r="D396" i="14"/>
  <c r="D360" i="14"/>
  <c r="D324" i="14"/>
  <c r="D288" i="14"/>
  <c r="D252" i="14"/>
  <c r="D216" i="14"/>
  <c r="D180" i="14"/>
  <c r="D144" i="14"/>
  <c r="A144" i="14"/>
  <c r="D108" i="14"/>
  <c r="D72" i="14" l="1"/>
  <c r="C6" i="9" l="1"/>
  <c r="C5" i="9"/>
  <c r="C3" i="9"/>
  <c r="C7" i="9"/>
  <c r="C4" i="9"/>
  <c r="C2" i="9"/>
  <c r="F4" i="8" l="1"/>
  <c r="G4" i="8"/>
  <c r="I4" i="8"/>
  <c r="Q4" i="8"/>
  <c r="J5" i="8"/>
  <c r="R5" i="8"/>
  <c r="K4" i="8"/>
  <c r="L5" i="8"/>
  <c r="L4" i="8"/>
  <c r="M5" i="8"/>
  <c r="F5" i="8"/>
  <c r="N4" i="8"/>
  <c r="O5" i="8"/>
  <c r="O4" i="8"/>
  <c r="P5" i="8"/>
  <c r="P4" i="8"/>
  <c r="Q5" i="8"/>
  <c r="J4" i="8"/>
  <c r="R4" i="8"/>
  <c r="K5" i="8"/>
  <c r="S5" i="8"/>
  <c r="S4" i="8"/>
  <c r="T5" i="8"/>
  <c r="T4" i="8"/>
  <c r="M4" i="8"/>
  <c r="N5" i="8"/>
  <c r="G5" i="8"/>
  <c r="H5" i="8"/>
  <c r="H4" i="8"/>
  <c r="I5" i="8"/>
  <c r="O33" i="8" l="1"/>
  <c r="K32" i="8"/>
  <c r="S32" i="8"/>
  <c r="L33" i="8"/>
  <c r="M32" i="8"/>
  <c r="J32" i="8"/>
  <c r="L32" i="8"/>
  <c r="G33" i="8"/>
  <c r="J33" i="8"/>
  <c r="N32" i="8"/>
  <c r="T32" i="8"/>
  <c r="I33" i="8"/>
  <c r="Q32" i="8"/>
  <c r="I32" i="8"/>
  <c r="P33" i="8"/>
  <c r="F32" i="8"/>
  <c r="T33" i="8"/>
  <c r="S33" i="8"/>
  <c r="H33" i="8"/>
  <c r="G32" i="8"/>
  <c r="O32" i="8"/>
  <c r="N33" i="8"/>
  <c r="Q33" i="8"/>
  <c r="K33" i="8"/>
  <c r="M33" i="8"/>
  <c r="F33" i="8"/>
  <c r="H32" i="8"/>
  <c r="R32" i="8"/>
  <c r="P32" i="8"/>
  <c r="D36" i="14" l="1"/>
</calcChain>
</file>

<file path=xl/sharedStrings.xml><?xml version="1.0" encoding="utf-8"?>
<sst xmlns="http://schemas.openxmlformats.org/spreadsheetml/2006/main" count="5223" uniqueCount="187">
  <si>
    <t>HVAC</t>
  </si>
  <si>
    <t>Lighting</t>
  </si>
  <si>
    <t>Machine Drive</t>
  </si>
  <si>
    <t>Process Heating</t>
  </si>
  <si>
    <t>Process Cooling and Refrigeration</t>
  </si>
  <si>
    <t xml:space="preserve">Process Electro-Chemical </t>
  </si>
  <si>
    <t>Process Other</t>
  </si>
  <si>
    <t>Total</t>
  </si>
  <si>
    <t>Agriculture</t>
  </si>
  <si>
    <t>Mining</t>
  </si>
  <si>
    <t>Food Mfg</t>
  </si>
  <si>
    <t>Paper Mfg</t>
  </si>
  <si>
    <t>Petroleum Refining</t>
  </si>
  <si>
    <t>Stone Clay Glass Products</t>
  </si>
  <si>
    <t>Transportation Equipment Mfg</t>
  </si>
  <si>
    <t>Wastewater</t>
  </si>
  <si>
    <t>Water</t>
  </si>
  <si>
    <t>Chemical Mfg</t>
  </si>
  <si>
    <t>Electronic Equipment Mfg</t>
  </si>
  <si>
    <t>Industrial Machinery</t>
  </si>
  <si>
    <t>Lumber Wood Products</t>
  </si>
  <si>
    <t>Metal Mfg</t>
  </si>
  <si>
    <t>Misc. Mfg</t>
  </si>
  <si>
    <t>2019 CPA</t>
  </si>
  <si>
    <t>2021 CPA</t>
  </si>
  <si>
    <t>WA</t>
  </si>
  <si>
    <t>Key New</t>
  </si>
  <si>
    <t>State</t>
  </si>
  <si>
    <t>CPA Year</t>
  </si>
  <si>
    <t>WY</t>
  </si>
  <si>
    <t>UT</t>
  </si>
  <si>
    <t>ID</t>
  </si>
  <si>
    <t>CA</t>
  </si>
  <si>
    <t>End Use</t>
  </si>
  <si>
    <t>State:</t>
  </si>
  <si>
    <t>California</t>
  </si>
  <si>
    <t>Residential</t>
  </si>
  <si>
    <t>Economically Attractive Low</t>
  </si>
  <si>
    <t>Sector:</t>
  </si>
  <si>
    <t>Washington</t>
  </si>
  <si>
    <t>Commercial</t>
  </si>
  <si>
    <t>Economically Attractive High</t>
  </si>
  <si>
    <t>LongState:</t>
  </si>
  <si>
    <t>Idaho</t>
  </si>
  <si>
    <t>Industrial</t>
  </si>
  <si>
    <t>Achievable Technical</t>
  </si>
  <si>
    <t>Utah</t>
  </si>
  <si>
    <t>Irrigation</t>
  </si>
  <si>
    <t>Technical</t>
  </si>
  <si>
    <t>End Use:</t>
  </si>
  <si>
    <t>Wyoming</t>
  </si>
  <si>
    <t>Street Lighting</t>
  </si>
  <si>
    <t>Technology</t>
  </si>
  <si>
    <t>Segment</t>
  </si>
  <si>
    <t>State Selector</t>
  </si>
  <si>
    <t>Industrial Consumption Comparision - Total Segment by State (GWh)</t>
  </si>
  <si>
    <t>Industrial Share of Consumption Comparision by State (%)</t>
  </si>
  <si>
    <t>All Segments</t>
  </si>
  <si>
    <t>WY2021 CPAHVAC</t>
  </si>
  <si>
    <t/>
  </si>
  <si>
    <t>WY2021 CPALighting</t>
  </si>
  <si>
    <t>WY2021 CPAMachine Drive</t>
  </si>
  <si>
    <t>WY2021 CPAProcess Heating</t>
  </si>
  <si>
    <t>WY2021 CPAProcess Cooling and Refrigeration</t>
  </si>
  <si>
    <t xml:space="preserve">WY2021 CPAProcess Electro-Chemical </t>
  </si>
  <si>
    <t>WY2021 CPAProcess Other</t>
  </si>
  <si>
    <t>WA2021 CPAHVAC</t>
  </si>
  <si>
    <t>WA2021 CPALighting</t>
  </si>
  <si>
    <t>WA2021 CPAMachine Drive</t>
  </si>
  <si>
    <t>WA2021 CPAProcess Heating</t>
  </si>
  <si>
    <t>WA2021 CPAProcess Cooling and Refrigeration</t>
  </si>
  <si>
    <t xml:space="preserve">WA2021 CPAProcess Electro-Chemical </t>
  </si>
  <si>
    <t>WA2021 CPAProcess Other</t>
  </si>
  <si>
    <t>UT2021 CPAHVAC</t>
  </si>
  <si>
    <t>UT2021 CPALighting</t>
  </si>
  <si>
    <t>UT2021 CPAMachine Drive</t>
  </si>
  <si>
    <t>UT2021 CPAProcess Heating</t>
  </si>
  <si>
    <t>UT2021 CPAProcess Cooling and Refrigeration</t>
  </si>
  <si>
    <t xml:space="preserve">UT2021 CPAProcess Electro-Chemical </t>
  </si>
  <si>
    <t>UT2021 CPAProcess Other</t>
  </si>
  <si>
    <t>ID2021 CPAHVAC</t>
  </si>
  <si>
    <t>ID2021 CPALighting</t>
  </si>
  <si>
    <t>ID2021 CPAMachine Drive</t>
  </si>
  <si>
    <t>ID2021 CPAProcess Heating</t>
  </si>
  <si>
    <t>ID2021 CPAProcess Cooling and Refrigeration</t>
  </si>
  <si>
    <t xml:space="preserve">ID2021 CPAProcess Electro-Chemical </t>
  </si>
  <si>
    <t>ID2021 CPAProcess Other</t>
  </si>
  <si>
    <t>CA2021 CPAHVAC</t>
  </si>
  <si>
    <t>CA2021 CPALighting</t>
  </si>
  <si>
    <t>CA2021 CPAMachine Drive</t>
  </si>
  <si>
    <t>CA2021 CPAProcess Heating</t>
  </si>
  <si>
    <t>CA2021 CPAProcess Cooling and Refrigeration</t>
  </si>
  <si>
    <t xml:space="preserve">CA2021 CPAProcess Electro-Chemical </t>
  </si>
  <si>
    <t>CA2021 CPAProcess Other</t>
  </si>
  <si>
    <t>WY2019 CPAHVAC</t>
  </si>
  <si>
    <t>WY2019 CPALighting</t>
  </si>
  <si>
    <t>WY2019 CPAMachine Drive</t>
  </si>
  <si>
    <t>WY2019 CPAProcess Heating</t>
  </si>
  <si>
    <t>WY2019 CPAProcess Cooling and Refrigeration</t>
  </si>
  <si>
    <t xml:space="preserve">WY2019 CPAProcess Electro-Chemical </t>
  </si>
  <si>
    <t>WY2019 CPAProcess Other</t>
  </si>
  <si>
    <t>WA2019 CPAHVAC</t>
  </si>
  <si>
    <t>WA2019 CPALighting</t>
  </si>
  <si>
    <t>WA2019 CPAMachine Drive</t>
  </si>
  <si>
    <t>WA2019 CPAProcess Heating</t>
  </si>
  <si>
    <t>WA2019 CPAProcess Cooling and Refrigeration</t>
  </si>
  <si>
    <t xml:space="preserve">WA2019 CPAProcess Electro-Chemical </t>
  </si>
  <si>
    <t>WA2019 CPAProcess Other</t>
  </si>
  <si>
    <t>UT2019 CPAHVAC</t>
  </si>
  <si>
    <t>UT2019 CPALighting</t>
  </si>
  <si>
    <t>UT2019 CPAMachine Drive</t>
  </si>
  <si>
    <t>UT2019 CPAProcess Heating</t>
  </si>
  <si>
    <t>UT2019 CPAProcess Cooling and Refrigeration</t>
  </si>
  <si>
    <t xml:space="preserve">UT2019 CPAProcess Electro-Chemical </t>
  </si>
  <si>
    <t>UT2019 CPAProcess Other</t>
  </si>
  <si>
    <t>ID2019 CPAHVAC</t>
  </si>
  <si>
    <t>ID2019 CPALighting</t>
  </si>
  <si>
    <t>ID2019 CPAMachine Drive</t>
  </si>
  <si>
    <t>ID2019 CPAProcess Heating</t>
  </si>
  <si>
    <t>ID2019 CPAProcess Cooling and Refrigeration</t>
  </si>
  <si>
    <t xml:space="preserve">ID2019 CPAProcess Electro-Chemical </t>
  </si>
  <si>
    <t>ID2019 CPAProcess Other</t>
  </si>
  <si>
    <t>CA2019 CPAHVAC</t>
  </si>
  <si>
    <t>CA2019 CPALighting</t>
  </si>
  <si>
    <t>CA2019 CPAMachine Drive</t>
  </si>
  <si>
    <t>CA2019 CPAProcess Heating</t>
  </si>
  <si>
    <t>CA2019 CPAProcess Cooling and Refrigeration</t>
  </si>
  <si>
    <t xml:space="preserve">CA2019 CPAProcess Electro-Chemical </t>
  </si>
  <si>
    <t>CA2019 CPAProcess Other</t>
  </si>
  <si>
    <t>About this workbook</t>
  </si>
  <si>
    <t>Data Sourcing and Changes from the 2019 CPA</t>
  </si>
  <si>
    <t>Main Data Sources</t>
  </si>
  <si>
    <t>PacifiCorp 2021 CPA - Industrial Market Profiles</t>
  </si>
  <si>
    <t>There are less data sources available for Industrial than other sectors, however, AEG made efforts to regionally align were possible. Sources were updated with more recent data and resulted in a change to end use shares. For Pacific Power states, AEG utilized NWPCC 2021 Power Plan industrial assumptions as it's main source, supplementing with MECS 2014 and IFSA 2014 data where necessary. For RMP states, MECS 2014 was the primary data source, supplemented with the NWPCC 2021 Power Plan where necessary.</t>
  </si>
  <si>
    <t>https://www.eia.gov/consumption/manufacturing/data/2014/</t>
  </si>
  <si>
    <t xml:space="preserve">IFSA 2014 – Industrial Facility Site Assessment. Northwest Energy Efficiency Alliance (NEEA) – Completed by Cadmus Consulting. </t>
  </si>
  <si>
    <t>https://neea.org/resources/2014-ifsa-final-report</t>
  </si>
  <si>
    <t>MECS 2014 – Manufacturing Energy Consumption Survey. U.S Energy Information Administration (EIA).</t>
  </si>
  <si>
    <t xml:space="preserve">2021 Power Plan - Northwest Power and Conservation Council (NWPCC). </t>
  </si>
  <si>
    <t>https://www.nwcouncil.org/2021-power-plan-technical-information-and-data</t>
  </si>
  <si>
    <t>UTAH</t>
  </si>
  <si>
    <t>WASHINGTON</t>
  </si>
  <si>
    <t>WYOMING</t>
  </si>
  <si>
    <t>IDAHO</t>
  </si>
  <si>
    <t>CALIFORNIA</t>
  </si>
  <si>
    <t>Control Total (GWh):</t>
  </si>
  <si>
    <t>Saturation</t>
  </si>
  <si>
    <t>Usage</t>
  </si>
  <si>
    <t>(GWh)</t>
  </si>
  <si>
    <t>Cooling</t>
  </si>
  <si>
    <t>Air-Cooled Chiller</t>
  </si>
  <si>
    <t>Water-Cooled Chiller</t>
  </si>
  <si>
    <t>RTU</t>
  </si>
  <si>
    <t>Air-Source Heat Pump</t>
  </si>
  <si>
    <t>Geothermal Heat Pump</t>
  </si>
  <si>
    <t>Heating</t>
  </si>
  <si>
    <t>Electric Furnace</t>
  </si>
  <si>
    <t>Electric Room Heat</t>
  </si>
  <si>
    <t>Ventilation</t>
  </si>
  <si>
    <t>Interior Lighting</t>
  </si>
  <si>
    <t>General Service Lighting</t>
  </si>
  <si>
    <t>High-Bay Lighting</t>
  </si>
  <si>
    <t>Linear Lighting</t>
  </si>
  <si>
    <t>Exterior Lighting</t>
  </si>
  <si>
    <t>Area Lighting</t>
  </si>
  <si>
    <t>Miscellaneous</t>
  </si>
  <si>
    <t>Average Market Profiles</t>
  </si>
  <si>
    <t>Motors</t>
  </si>
  <si>
    <t>Pumps</t>
  </si>
  <si>
    <t>Fans &amp; Blowers</t>
  </si>
  <si>
    <t>Compressed Air</t>
  </si>
  <si>
    <t>Material Handling</t>
  </si>
  <si>
    <t>Other Motors</t>
  </si>
  <si>
    <t>Process</t>
  </si>
  <si>
    <t>Process Cooling</t>
  </si>
  <si>
    <t>Process Refrigeration</t>
  </si>
  <si>
    <t>Process Electrochemical</t>
  </si>
  <si>
    <t>Food Manufacturing</t>
  </si>
  <si>
    <t>Paper Manufacturing</t>
  </si>
  <si>
    <t>Stone, Clay, Glass Products</t>
  </si>
  <si>
    <t>Transportation Equipment Manufacturing</t>
  </si>
  <si>
    <t>Chemical Manufacturing</t>
  </si>
  <si>
    <t>Electronic Equipment Manufacturing</t>
  </si>
  <si>
    <t>Lumber and Wood Products</t>
  </si>
  <si>
    <t>Metal Manufacturing</t>
  </si>
  <si>
    <t>Miscellaneous Manufacturing</t>
  </si>
  <si>
    <r>
      <t xml:space="preserve">This workbook contains all of the individual industrial market profiles that will be utilized in PacifiCorp's 2021 Conservation Potential Assessment (CPA). Additionally, there is a comparison total industrial segment consumption for each state rather than an intensity comparison due to how industrial is modeled. This is a summary of load distribution utilized in each study based on 2018 Pacificorp weather nomalized billing data utilized in each study. The 14 building types modeled in Commercial are: Agriculture, Mining, Food Manufacturing, Paper Manufacturing, Petroleum Refining, Stone Clay Glass Products, Transportation Equipment Manufacturing, Wastewater, Water, Chemical Manufacturing, Electronic Equipment Manufacturing, Industrial Machinery, Lumber Wood Products, Metal Manufacturing, and Miscellaneous Manufacturing.
</t>
    </r>
    <r>
      <rPr>
        <b/>
        <i/>
        <sz val="11"/>
        <color theme="1"/>
        <rFont val="Cambria"/>
        <family val="1"/>
        <scheme val="minor"/>
      </rPr>
      <t>"2021 CPA Ind Market Profiles" Tab</t>
    </r>
    <r>
      <rPr>
        <sz val="11"/>
        <color theme="1"/>
        <rFont val="Cambria"/>
        <family val="2"/>
        <scheme val="minor"/>
      </rPr>
      <t xml:space="preserve">: Contains the detailed market profile for each of the 15 Industry Types modeled in the industrial sector for all 5 states, broken out by technology type or end-use.
</t>
    </r>
    <r>
      <rPr>
        <b/>
        <i/>
        <sz val="11"/>
        <color theme="1"/>
        <rFont val="Cambria"/>
        <family val="1"/>
        <scheme val="minor"/>
      </rPr>
      <t>"Ind. Segment Consump. Compare" Tab</t>
    </r>
    <r>
      <rPr>
        <sz val="11"/>
        <color theme="1"/>
        <rFont val="Cambria"/>
        <family val="2"/>
        <scheme val="minor"/>
      </rPr>
      <t xml:space="preserve">: A comparison tab of each industry segments consumption and share of load to the 2019 CPA. Select the desired state in the selector box in the top left to compare.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</si>
</sst>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_);_(* \(#,##0.0\);_(* &quot;-&quot;??_);_(@_)"/>
    <numFmt numFmtId="165" formatCode="_(* #,##0_);_(* \(#,##0\);_(* &quot;-&quot;??_);_(@_)"/>
    <numFmt numFmtId="166" formatCode="_(#,##0_);_(\(#,##0\);_(&quot;-&quot;??_);_(@_)"/>
    <numFmt numFmtId="167" formatCode="0.0%"/>
    <numFmt numFmtId="168" formatCode="#,##0.0_);\(#,##0.0\)"/>
    <numFmt numFmtId="169" formatCode="#,##0.0"/>
  </numFmts>
  <fonts count="21" x14ac:knownFonts="1">
    <font>
      <sz val="11"/>
      <color theme="1"/>
      <name val="Cambria"/>
      <family val="2"/>
      <scheme val="minor"/>
    </font>
    <font>
      <sz val="11"/>
      <color theme="1"/>
      <name val="Cambria"/>
      <family val="2"/>
      <scheme val="minor"/>
    </font>
    <font>
      <sz val="11"/>
      <name val="Cambria"/>
      <family val="2"/>
      <scheme val="minor"/>
    </font>
    <font>
      <b/>
      <sz val="11"/>
      <name val="Cambria"/>
      <family val="2"/>
      <scheme val="minor"/>
    </font>
    <font>
      <sz val="10"/>
      <name val="Cambria"/>
      <family val="2"/>
      <scheme val="minor"/>
    </font>
    <font>
      <b/>
      <sz val="11"/>
      <color theme="0"/>
      <name val="Cambria"/>
      <family val="2"/>
      <scheme val="minor"/>
    </font>
    <font>
      <b/>
      <sz val="14"/>
      <color theme="0"/>
      <name val="Cambria"/>
      <family val="1"/>
      <scheme val="minor"/>
    </font>
    <font>
      <sz val="11"/>
      <color theme="0"/>
      <name val="Cambria"/>
      <family val="1"/>
      <scheme val="minor"/>
    </font>
    <font>
      <b/>
      <sz val="12"/>
      <color theme="0"/>
      <name val="Cambria"/>
      <family val="1"/>
      <scheme val="minor"/>
    </font>
    <font>
      <i/>
      <sz val="11"/>
      <color theme="0"/>
      <name val="Cambria"/>
      <family val="1"/>
      <scheme val="minor"/>
    </font>
    <font>
      <b/>
      <sz val="11"/>
      <color theme="1"/>
      <name val="Cambria"/>
      <family val="1"/>
      <scheme val="minor"/>
    </font>
    <font>
      <b/>
      <sz val="11"/>
      <color theme="0"/>
      <name val="Cambria"/>
      <family val="1"/>
      <scheme val="minor"/>
    </font>
    <font>
      <b/>
      <sz val="13"/>
      <color theme="3"/>
      <name val="Cambria"/>
      <family val="2"/>
      <scheme val="minor"/>
    </font>
    <font>
      <b/>
      <sz val="11"/>
      <color theme="1"/>
      <name val="Cambria"/>
      <family val="2"/>
      <scheme val="minor"/>
    </font>
    <font>
      <u/>
      <sz val="11"/>
      <color theme="10"/>
      <name val="Cambria"/>
      <family val="2"/>
      <scheme val="minor"/>
    </font>
    <font>
      <b/>
      <sz val="16"/>
      <color theme="0"/>
      <name val="Cambria"/>
      <family val="1"/>
      <scheme val="minor"/>
    </font>
    <font>
      <sz val="16"/>
      <color theme="0"/>
      <name val="Cambria"/>
      <family val="2"/>
      <scheme val="minor"/>
    </font>
    <font>
      <b/>
      <i/>
      <sz val="11"/>
      <color theme="1"/>
      <name val="Cambria"/>
      <family val="1"/>
      <scheme val="minor"/>
    </font>
    <font>
      <b/>
      <sz val="12"/>
      <color theme="0"/>
      <name val="Cambria"/>
      <family val="2"/>
      <scheme val="minor"/>
    </font>
    <font>
      <b/>
      <sz val="12"/>
      <name val="Cambria"/>
      <family val="2"/>
      <scheme val="minor"/>
    </font>
    <font>
      <sz val="11"/>
      <color rgb="FFC00000"/>
      <name val="Cambria"/>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9"/>
        <bgColor indexed="64"/>
      </patternFill>
    </fill>
    <fill>
      <patternFill patternType="solid">
        <fgColor theme="3" tint="0.79998168889431442"/>
        <bgColor indexed="64"/>
      </patternFill>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1"/>
        <bgColor indexed="64"/>
      </patternFill>
    </fill>
    <fill>
      <patternFill patternType="solid">
        <fgColor theme="8" tint="-0.249977111117893"/>
        <bgColor indexed="64"/>
      </patternFill>
    </fill>
    <fill>
      <patternFill patternType="solid">
        <fgColor theme="7"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0" tint="-0.24994659260841701"/>
      </bottom>
      <diagonal/>
    </border>
    <border>
      <left/>
      <right/>
      <top style="hair">
        <color theme="0" tint="-0.34998626667073579"/>
      </top>
      <bottom style="hair">
        <color theme="0" tint="-0.34998626667073579"/>
      </bottom>
      <diagonal/>
    </border>
    <border>
      <left/>
      <right/>
      <top style="thick">
        <color theme="0" tint="-0.24994659260841701"/>
      </top>
      <bottom/>
      <diagonal/>
    </border>
    <border>
      <left/>
      <right/>
      <top style="hair">
        <color theme="0" tint="-0.24994659260841701"/>
      </top>
      <bottom style="hair">
        <color theme="0" tint="-0.24994659260841701"/>
      </bottom>
      <diagonal/>
    </border>
    <border>
      <left/>
      <right/>
      <top style="thick">
        <color theme="0" tint="-0.24994659260841701"/>
      </top>
      <bottom style="thick">
        <color theme="0" tint="-0.24994659260841701"/>
      </bottom>
      <diagonal/>
    </border>
    <border>
      <left/>
      <right/>
      <top/>
      <bottom style="hair">
        <color theme="0" tint="-0.34998626667073579"/>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4" applyNumberFormat="0" applyFill="0" applyAlignment="0" applyProtection="0"/>
    <xf numFmtId="0" fontId="14" fillId="0" borderId="0" applyNumberFormat="0" applyFill="0" applyBorder="0" applyAlignment="0" applyProtection="0"/>
  </cellStyleXfs>
  <cellXfs count="84">
    <xf numFmtId="0" fontId="0" fillId="0" borderId="0" xfId="0"/>
    <xf numFmtId="0" fontId="0" fillId="5" borderId="0" xfId="0" applyFill="1"/>
    <xf numFmtId="0" fontId="4" fillId="2" borderId="0" xfId="0" applyFont="1" applyFill="1"/>
    <xf numFmtId="0" fontId="0" fillId="6" borderId="0" xfId="0" applyFill="1"/>
    <xf numFmtId="0" fontId="6" fillId="4" borderId="0" xfId="0" applyFont="1" applyFill="1"/>
    <xf numFmtId="165" fontId="7" fillId="4" borderId="0" xfId="1" applyNumberFormat="1" applyFont="1" applyFill="1"/>
    <xf numFmtId="165" fontId="8" fillId="4" borderId="0" xfId="1" applyNumberFormat="1" applyFont="1" applyFill="1"/>
    <xf numFmtId="165" fontId="9" fillId="4" borderId="0" xfId="1" applyNumberFormat="1" applyFont="1" applyFill="1"/>
    <xf numFmtId="0" fontId="7" fillId="4" borderId="0" xfId="0" applyFont="1" applyFill="1"/>
    <xf numFmtId="0" fontId="10" fillId="3" borderId="0" xfId="0" applyFont="1" applyFill="1"/>
    <xf numFmtId="0" fontId="5" fillId="7" borderId="1" xfId="0" applyFont="1" applyFill="1" applyBorder="1" applyAlignment="1">
      <alignment horizontal="center" vertical="center"/>
    </xf>
    <xf numFmtId="0" fontId="11" fillId="7" borderId="2" xfId="0" applyFont="1" applyFill="1" applyBorder="1" applyAlignment="1">
      <alignment wrapText="1"/>
    </xf>
    <xf numFmtId="0" fontId="11" fillId="7" borderId="3" xfId="0" applyFont="1" applyFill="1" applyBorder="1" applyAlignment="1">
      <alignment wrapText="1"/>
    </xf>
    <xf numFmtId="0" fontId="0" fillId="0" borderId="0" xfId="0" applyAlignment="1">
      <alignment wrapText="1"/>
    </xf>
    <xf numFmtId="9" fontId="0" fillId="8" borderId="1" xfId="2" applyFont="1" applyFill="1" applyBorder="1" applyAlignment="1">
      <alignment horizontal="center" vertical="center"/>
    </xf>
    <xf numFmtId="0" fontId="4" fillId="9" borderId="0" xfId="0" applyFont="1" applyFill="1"/>
    <xf numFmtId="164" fontId="0" fillId="8" borderId="1" xfId="1" applyNumberFormat="1" applyFont="1" applyFill="1" applyBorder="1" applyAlignment="1" applyProtection="1">
      <alignment horizontal="center" vertical="center"/>
      <protection hidden="1"/>
    </xf>
    <xf numFmtId="0" fontId="16" fillId="6" borderId="5" xfId="0" applyFont="1" applyFill="1" applyBorder="1" applyAlignment="1">
      <alignment horizontal="center"/>
    </xf>
    <xf numFmtId="0" fontId="16" fillId="6" borderId="6" xfId="0" applyFont="1" applyFill="1" applyBorder="1" applyAlignment="1">
      <alignment horizontal="center"/>
    </xf>
    <xf numFmtId="0" fontId="16" fillId="6" borderId="7" xfId="0" applyFont="1" applyFill="1" applyBorder="1" applyAlignment="1">
      <alignment horizontal="center"/>
    </xf>
    <xf numFmtId="0" fontId="0" fillId="6" borderId="5" xfId="0" applyFill="1" applyBorder="1"/>
    <xf numFmtId="0" fontId="0" fillId="6" borderId="6" xfId="0" applyFill="1" applyBorder="1"/>
    <xf numFmtId="0" fontId="0" fillId="6" borderId="7" xfId="0" applyFill="1" applyBorder="1"/>
    <xf numFmtId="0" fontId="11" fillId="11" borderId="5" xfId="0" applyFont="1" applyFill="1" applyBorder="1"/>
    <xf numFmtId="0" fontId="7" fillId="11" borderId="6" xfId="0" applyFont="1" applyFill="1" applyBorder="1"/>
    <xf numFmtId="0" fontId="7" fillId="11" borderId="7" xfId="0" applyFont="1" applyFill="1" applyBorder="1"/>
    <xf numFmtId="0" fontId="0" fillId="12" borderId="8" xfId="0" applyFill="1" applyBorder="1"/>
    <xf numFmtId="0" fontId="0" fillId="12" borderId="9" xfId="0" applyFill="1" applyBorder="1"/>
    <xf numFmtId="0" fontId="0" fillId="12" borderId="10" xfId="0" applyFill="1" applyBorder="1"/>
    <xf numFmtId="0" fontId="0" fillId="12" borderId="11" xfId="0" applyFill="1" applyBorder="1"/>
    <xf numFmtId="0" fontId="14" fillId="12" borderId="0" xfId="4" applyFill="1" applyBorder="1"/>
    <xf numFmtId="0" fontId="0" fillId="12" borderId="0" xfId="0" applyFill="1"/>
    <xf numFmtId="0" fontId="0" fillId="12" borderId="12" xfId="0" applyFill="1" applyBorder="1"/>
    <xf numFmtId="0" fontId="0" fillId="12" borderId="13" xfId="0" applyFill="1" applyBorder="1"/>
    <xf numFmtId="0" fontId="0" fillId="12" borderId="14" xfId="0" applyFill="1" applyBorder="1"/>
    <xf numFmtId="0" fontId="0" fillId="12" borderId="15" xfId="0" applyFill="1" applyBorder="1"/>
    <xf numFmtId="0" fontId="0" fillId="13" borderId="6" xfId="0" applyFill="1" applyBorder="1"/>
    <xf numFmtId="0" fontId="0" fillId="13" borderId="0" xfId="0" applyFill="1"/>
    <xf numFmtId="166" fontId="2" fillId="6" borderId="17" xfId="1" applyNumberFormat="1" applyFont="1" applyFill="1" applyBorder="1" applyAlignment="1"/>
    <xf numFmtId="43" fontId="0" fillId="6" borderId="17" xfId="0" applyNumberFormat="1" applyFill="1" applyBorder="1"/>
    <xf numFmtId="166" fontId="2" fillId="6" borderId="0" xfId="1" applyNumberFormat="1" applyFont="1" applyFill="1" applyBorder="1" applyAlignment="1"/>
    <xf numFmtId="165" fontId="0" fillId="6" borderId="0" xfId="0" applyNumberFormat="1" applyFill="1"/>
    <xf numFmtId="0" fontId="3" fillId="6" borderId="18" xfId="3" applyNumberFormat="1" applyFont="1" applyFill="1" applyBorder="1" applyAlignment="1">
      <alignment horizontal="center" vertical="center" wrapText="1"/>
    </xf>
    <xf numFmtId="0" fontId="13" fillId="6" borderId="16" xfId="3" applyNumberFormat="1" applyFont="1" applyFill="1" applyBorder="1" applyAlignment="1">
      <alignment horizontal="center" vertical="center" wrapText="1"/>
    </xf>
    <xf numFmtId="0" fontId="0" fillId="6" borderId="19" xfId="0" applyFill="1" applyBorder="1"/>
    <xf numFmtId="167" fontId="20" fillId="6" borderId="19" xfId="2" applyNumberFormat="1" applyFont="1" applyFill="1" applyBorder="1"/>
    <xf numFmtId="168" fontId="0" fillId="6" borderId="19" xfId="1" applyNumberFormat="1" applyFont="1" applyFill="1" applyBorder="1"/>
    <xf numFmtId="0" fontId="0" fillId="0" borderId="19" xfId="0" applyBorder="1"/>
    <xf numFmtId="0" fontId="3" fillId="6" borderId="20" xfId="0" applyFont="1" applyFill="1" applyBorder="1" applyAlignment="1">
      <alignment horizontal="center"/>
    </xf>
    <xf numFmtId="39" fontId="10" fillId="6" borderId="20" xfId="0" applyNumberFormat="1" applyFont="1" applyFill="1" applyBorder="1"/>
    <xf numFmtId="0" fontId="2" fillId="6" borderId="0" xfId="0" applyFont="1" applyFill="1" applyAlignment="1">
      <alignment vertical="center"/>
    </xf>
    <xf numFmtId="0" fontId="13" fillId="6" borderId="21" xfId="0" applyFont="1" applyFill="1" applyBorder="1" applyAlignment="1">
      <alignment vertical="center"/>
    </xf>
    <xf numFmtId="0" fontId="2" fillId="6" borderId="21" xfId="0" applyFont="1" applyFill="1" applyBorder="1" applyAlignment="1">
      <alignment horizontal="center" vertical="center"/>
    </xf>
    <xf numFmtId="166" fontId="2" fillId="6" borderId="0" xfId="1" applyNumberFormat="1" applyFont="1" applyFill="1" applyBorder="1" applyAlignment="1">
      <alignment vertical="center"/>
    </xf>
    <xf numFmtId="166" fontId="2" fillId="6" borderId="17" xfId="1" applyNumberFormat="1" applyFont="1" applyFill="1" applyBorder="1" applyAlignment="1">
      <alignment vertical="center"/>
    </xf>
    <xf numFmtId="164" fontId="2" fillId="6" borderId="17" xfId="0" applyNumberFormat="1" applyFont="1" applyFill="1" applyBorder="1" applyAlignment="1">
      <alignment vertical="center"/>
    </xf>
    <xf numFmtId="43" fontId="2" fillId="6" borderId="0" xfId="0" applyNumberFormat="1" applyFont="1" applyFill="1" applyAlignment="1">
      <alignment vertical="center"/>
    </xf>
    <xf numFmtId="167" fontId="20" fillId="6" borderId="0" xfId="2" applyNumberFormat="1" applyFont="1" applyFill="1" applyAlignment="1">
      <alignment horizontal="right" vertical="center"/>
    </xf>
    <xf numFmtId="4" fontId="2" fillId="6" borderId="0" xfId="0" applyNumberFormat="1" applyFont="1" applyFill="1" applyAlignment="1">
      <alignment horizontal="right" vertical="center"/>
    </xf>
    <xf numFmtId="0" fontId="3" fillId="6" borderId="20" xfId="0" applyFont="1" applyFill="1" applyBorder="1" applyAlignment="1">
      <alignment horizontal="center" vertical="center"/>
    </xf>
    <xf numFmtId="169" fontId="13" fillId="6" borderId="20" xfId="0" applyNumberFormat="1" applyFont="1" applyFill="1" applyBorder="1" applyAlignment="1">
      <alignment horizontal="right" vertical="center"/>
    </xf>
    <xf numFmtId="0" fontId="15" fillId="13" borderId="5" xfId="0" applyFont="1" applyFill="1" applyBorder="1" applyAlignment="1">
      <alignment horizontal="center"/>
    </xf>
    <xf numFmtId="0" fontId="15" fillId="13" borderId="6" xfId="0" applyFont="1" applyFill="1" applyBorder="1" applyAlignment="1">
      <alignment horizontal="center"/>
    </xf>
    <xf numFmtId="0" fontId="15" fillId="13" borderId="7" xfId="0" applyFont="1" applyFill="1" applyBorder="1" applyAlignment="1">
      <alignment horizontal="center"/>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0" xfId="0" applyFill="1" applyBorder="1" applyAlignment="1">
      <alignment horizontal="left" vertical="top" wrapText="1"/>
    </xf>
    <xf numFmtId="0" fontId="0" fillId="12" borderId="11" xfId="0" applyFill="1" applyBorder="1" applyAlignment="1">
      <alignment horizontal="left" vertical="top" wrapText="1"/>
    </xf>
    <xf numFmtId="0" fontId="0" fillId="12" borderId="0" xfId="0" applyFill="1" applyAlignment="1">
      <alignment horizontal="left" vertical="top" wrapText="1"/>
    </xf>
    <xf numFmtId="0" fontId="0" fillId="12" borderId="12" xfId="0" applyFill="1" applyBorder="1" applyAlignment="1">
      <alignment horizontal="left" vertical="top" wrapText="1"/>
    </xf>
    <xf numFmtId="0" fontId="13" fillId="6" borderId="18" xfId="3" applyNumberFormat="1" applyFont="1" applyFill="1" applyBorder="1" applyAlignment="1">
      <alignment horizontal="center" vertical="center" wrapText="1"/>
    </xf>
    <xf numFmtId="0" fontId="13" fillId="6" borderId="16" xfId="3" applyNumberFormat="1" applyFont="1" applyFill="1" applyBorder="1" applyAlignment="1">
      <alignment horizontal="center" vertical="center" wrapText="1"/>
    </xf>
    <xf numFmtId="0" fontId="3" fillId="6" borderId="20" xfId="0" applyFont="1" applyFill="1" applyBorder="1" applyAlignment="1">
      <alignment horizontal="center" vertical="center"/>
    </xf>
    <xf numFmtId="0" fontId="3" fillId="6" borderId="18" xfId="3" applyNumberFormat="1" applyFont="1" applyFill="1" applyBorder="1" applyAlignment="1">
      <alignment horizontal="center" vertical="center" wrapText="1"/>
    </xf>
    <xf numFmtId="0" fontId="3" fillId="6" borderId="16" xfId="3" applyNumberFormat="1" applyFont="1" applyFill="1" applyBorder="1" applyAlignment="1">
      <alignment horizontal="center" vertical="center" wrapText="1"/>
    </xf>
    <xf numFmtId="0" fontId="18" fillId="13" borderId="16" xfId="3" applyNumberFormat="1" applyFont="1" applyFill="1" applyBorder="1" applyAlignment="1">
      <alignment horizontal="left" wrapText="1"/>
    </xf>
    <xf numFmtId="0" fontId="19" fillId="6" borderId="16" xfId="3" applyNumberFormat="1" applyFont="1" applyFill="1" applyBorder="1" applyAlignment="1">
      <alignment horizontal="left" wrapText="1"/>
    </xf>
    <xf numFmtId="0" fontId="15" fillId="14" borderId="5" xfId="0" applyFont="1" applyFill="1" applyBorder="1" applyAlignment="1">
      <alignment horizontal="center"/>
    </xf>
    <xf numFmtId="0" fontId="15" fillId="14" borderId="6" xfId="0" applyFont="1" applyFill="1" applyBorder="1" applyAlignment="1">
      <alignment horizontal="center"/>
    </xf>
    <xf numFmtId="0" fontId="15" fillId="10" borderId="6" xfId="0" applyFont="1" applyFill="1" applyBorder="1" applyAlignment="1">
      <alignment horizontal="center"/>
    </xf>
    <xf numFmtId="0" fontId="15" fillId="7" borderId="6" xfId="0" applyFont="1" applyFill="1" applyBorder="1" applyAlignment="1">
      <alignment horizontal="center"/>
    </xf>
    <xf numFmtId="0" fontId="15" fillId="15" borderId="6"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cellXfs>
  <cellStyles count="5">
    <cellStyle name="Comma" xfId="1" builtinId="3"/>
    <cellStyle name="Heading 2" xfId="3" builtinId="17"/>
    <cellStyle name="Hyperlink" xfId="4" builtinId="8"/>
    <cellStyle name="Normal" xfId="0" builtinId="0"/>
    <cellStyle name="Percent" xfId="2" builtinId="5"/>
  </cellStyles>
  <dxfs count="2">
    <dxf>
      <font>
        <color auto="1"/>
      </font>
      <fill>
        <patternFill>
          <bgColor rgb="FF66FF66"/>
        </patternFill>
      </fill>
    </dxf>
    <dxf>
      <font>
        <color auto="1"/>
      </font>
      <fill>
        <patternFill>
          <bgColor rgb="FF66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Industrial Consumption by Segment and CPA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'Ind. Segment Consump. Compare'!$E$4</c:f>
              <c:strCache>
                <c:ptCount val="1"/>
                <c:pt idx="0">
                  <c:v>2021 CPA</c:v>
                </c:pt>
              </c:strCache>
            </c:strRef>
          </c:tx>
          <c:spPr>
            <a:solidFill>
              <a:schemeClr val="accent1"/>
            </a:solidFill>
            <a:ln>
              <a:noFill/>
            </a:ln>
            <a:effectLst/>
          </c:spPr>
          <c:invertIfNegative val="0"/>
          <c:cat>
            <c:strRef>
              <c:f>'Ind. Segment Consump. Compare'!$F$3:$T$3</c:f>
              <c:strCache>
                <c:ptCount val="15"/>
                <c:pt idx="0">
                  <c:v>Agriculture</c:v>
                </c:pt>
                <c:pt idx="1">
                  <c:v>Mining</c:v>
                </c:pt>
                <c:pt idx="2">
                  <c:v>Food Mfg</c:v>
                </c:pt>
                <c:pt idx="3">
                  <c:v>Paper Mfg</c:v>
                </c:pt>
                <c:pt idx="4">
                  <c:v>Petroleum Refining</c:v>
                </c:pt>
                <c:pt idx="5">
                  <c:v>Stone Clay Glass Products</c:v>
                </c:pt>
                <c:pt idx="6">
                  <c:v>Transportation Equipment Mfg</c:v>
                </c:pt>
                <c:pt idx="7">
                  <c:v>Wastewater</c:v>
                </c:pt>
                <c:pt idx="8">
                  <c:v>Water</c:v>
                </c:pt>
                <c:pt idx="9">
                  <c:v>Chemical Mfg</c:v>
                </c:pt>
                <c:pt idx="10">
                  <c:v>Electronic Equipment Mfg</c:v>
                </c:pt>
                <c:pt idx="11">
                  <c:v>Industrial Machinery</c:v>
                </c:pt>
                <c:pt idx="12">
                  <c:v>Lumber Wood Products</c:v>
                </c:pt>
                <c:pt idx="13">
                  <c:v>Metal Mfg</c:v>
                </c:pt>
                <c:pt idx="14">
                  <c:v>Misc. Mfg</c:v>
                </c:pt>
              </c:strCache>
            </c:strRef>
          </c:cat>
          <c:val>
            <c:numRef>
              <c:f>'Ind. Segment Consump. Compare'!$F$4:$T$4</c:f>
              <c:numCache>
                <c:formatCode>_(* #,##0.0_);_(* \(#,##0.0\);_(* "-"??_);_(@_)</c:formatCode>
                <c:ptCount val="15"/>
                <c:pt idx="0">
                  <c:v>9.4076668204143807</c:v>
                </c:pt>
                <c:pt idx="1">
                  <c:v>0.75930423688432591</c:v>
                </c:pt>
                <c:pt idx="2">
                  <c:v>31.58538179613403</c:v>
                </c:pt>
                <c:pt idx="3">
                  <c:v>2.2416404388257562E-3</c:v>
                </c:pt>
                <c:pt idx="4">
                  <c:v>0.10350838432597692</c:v>
                </c:pt>
                <c:pt idx="5">
                  <c:v>0.42140149090946816</c:v>
                </c:pt>
                <c:pt idx="6">
                  <c:v>0.34739254411246162</c:v>
                </c:pt>
                <c:pt idx="7">
                  <c:v>1.2570388643392405</c:v>
                </c:pt>
                <c:pt idx="8">
                  <c:v>2.2044198036664335</c:v>
                </c:pt>
                <c:pt idx="9">
                  <c:v>0.11404828667530729</c:v>
                </c:pt>
                <c:pt idx="10">
                  <c:v>1.4532431851388887</c:v>
                </c:pt>
                <c:pt idx="11">
                  <c:v>0.29836533442375218</c:v>
                </c:pt>
                <c:pt idx="12">
                  <c:v>10.350324671954397</c:v>
                </c:pt>
                <c:pt idx="13">
                  <c:v>0.20053680841019983</c:v>
                </c:pt>
                <c:pt idx="14">
                  <c:v>0.61722119636179207</c:v>
                </c:pt>
              </c:numCache>
            </c:numRef>
          </c:val>
          <c:extLst xmlns:c16r2="http://schemas.microsoft.com/office/drawing/2015/06/chart">
            <c:ext xmlns:c16="http://schemas.microsoft.com/office/drawing/2014/chart" uri="{C3380CC4-5D6E-409C-BE32-E72D297353CC}">
              <c16:uniqueId val="{00000000-9C5E-4364-BC97-4E35E30628C5}"/>
            </c:ext>
          </c:extLst>
        </c:ser>
        <c:ser>
          <c:idx val="1"/>
          <c:order val="1"/>
          <c:tx>
            <c:strRef>
              <c:f>'Ind. Segment Consump. Compare'!$E$5</c:f>
              <c:strCache>
                <c:ptCount val="1"/>
                <c:pt idx="0">
                  <c:v>2019 CPA</c:v>
                </c:pt>
              </c:strCache>
            </c:strRef>
          </c:tx>
          <c:spPr>
            <a:solidFill>
              <a:schemeClr val="accent2"/>
            </a:solidFill>
            <a:ln>
              <a:noFill/>
            </a:ln>
            <a:effectLst/>
          </c:spPr>
          <c:invertIfNegative val="0"/>
          <c:cat>
            <c:strRef>
              <c:f>'Ind. Segment Consump. Compare'!$F$3:$T$3</c:f>
              <c:strCache>
                <c:ptCount val="15"/>
                <c:pt idx="0">
                  <c:v>Agriculture</c:v>
                </c:pt>
                <c:pt idx="1">
                  <c:v>Mining</c:v>
                </c:pt>
                <c:pt idx="2">
                  <c:v>Food Mfg</c:v>
                </c:pt>
                <c:pt idx="3">
                  <c:v>Paper Mfg</c:v>
                </c:pt>
                <c:pt idx="4">
                  <c:v>Petroleum Refining</c:v>
                </c:pt>
                <c:pt idx="5">
                  <c:v>Stone Clay Glass Products</c:v>
                </c:pt>
                <c:pt idx="6">
                  <c:v>Transportation Equipment Mfg</c:v>
                </c:pt>
                <c:pt idx="7">
                  <c:v>Wastewater</c:v>
                </c:pt>
                <c:pt idx="8">
                  <c:v>Water</c:v>
                </c:pt>
                <c:pt idx="9">
                  <c:v>Chemical Mfg</c:v>
                </c:pt>
                <c:pt idx="10">
                  <c:v>Electronic Equipment Mfg</c:v>
                </c:pt>
                <c:pt idx="11">
                  <c:v>Industrial Machinery</c:v>
                </c:pt>
                <c:pt idx="12">
                  <c:v>Lumber Wood Products</c:v>
                </c:pt>
                <c:pt idx="13">
                  <c:v>Metal Mfg</c:v>
                </c:pt>
                <c:pt idx="14">
                  <c:v>Misc. Mfg</c:v>
                </c:pt>
              </c:strCache>
            </c:strRef>
          </c:cat>
          <c:val>
            <c:numRef>
              <c:f>'Ind. Segment Consump. Compare'!$F$5:$T$5</c:f>
              <c:numCache>
                <c:formatCode>_(* #,##0.0_);_(* \(#,##0.0\);_(* "-"??_);_(@_)</c:formatCode>
                <c:ptCount val="15"/>
                <c:pt idx="0">
                  <c:v>8.7004792586425204</c:v>
                </c:pt>
                <c:pt idx="1">
                  <c:v>0.74320791484313919</c:v>
                </c:pt>
                <c:pt idx="2">
                  <c:v>26.12460968725388</c:v>
                </c:pt>
                <c:pt idx="3">
                  <c:v>3.3105789552093905E-3</c:v>
                </c:pt>
                <c:pt idx="4">
                  <c:v>6.8154077513185723E-2</c:v>
                </c:pt>
                <c:pt idx="5">
                  <c:v>0.17390551072982724</c:v>
                </c:pt>
                <c:pt idx="6">
                  <c:v>0.22063312657069648</c:v>
                </c:pt>
                <c:pt idx="7">
                  <c:v>1.2318549848793177</c:v>
                </c:pt>
                <c:pt idx="8">
                  <c:v>1.9403155603330238</c:v>
                </c:pt>
                <c:pt idx="9">
                  <c:v>7.9481363723863538E-2</c:v>
                </c:pt>
                <c:pt idx="10">
                  <c:v>1.1454991782764576</c:v>
                </c:pt>
                <c:pt idx="11">
                  <c:v>0.21509282264717905</c:v>
                </c:pt>
                <c:pt idx="12">
                  <c:v>9.3287397249095783</c:v>
                </c:pt>
                <c:pt idx="13">
                  <c:v>0.1847395117250846</c:v>
                </c:pt>
                <c:pt idx="14">
                  <c:v>0.53928219909890118</c:v>
                </c:pt>
              </c:numCache>
            </c:numRef>
          </c:val>
          <c:extLst xmlns:c16r2="http://schemas.microsoft.com/office/drawing/2015/06/chart">
            <c:ext xmlns:c16="http://schemas.microsoft.com/office/drawing/2014/chart" uri="{C3380CC4-5D6E-409C-BE32-E72D297353CC}">
              <c16:uniqueId val="{00000001-9C5E-4364-BC97-4E35E30628C5}"/>
            </c:ext>
          </c:extLst>
        </c:ser>
        <c:dLbls>
          <c:showLegendKey val="0"/>
          <c:showVal val="0"/>
          <c:showCatName val="0"/>
          <c:showSerName val="0"/>
          <c:showPercent val="0"/>
          <c:showBubbleSize val="0"/>
        </c:dLbls>
        <c:gapWidth val="219"/>
        <c:overlap val="-27"/>
        <c:axId val="699651128"/>
        <c:axId val="699652696"/>
      </c:barChart>
      <c:catAx>
        <c:axId val="699651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652696"/>
        <c:crosses val="autoZero"/>
        <c:auto val="1"/>
        <c:lblAlgn val="ctr"/>
        <c:lblOffset val="100"/>
        <c:noMultiLvlLbl val="0"/>
      </c:catAx>
      <c:valAx>
        <c:axId val="699652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Consumption</a:t>
                </a:r>
                <a:r>
                  <a:rPr lang="en-US" baseline="0"/>
                  <a:t> (GWh)</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6511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 of Industrial Consumption by Segment and CPA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'Ind. Segment Consump. Compare'!$E$32</c:f>
              <c:strCache>
                <c:ptCount val="1"/>
                <c:pt idx="0">
                  <c:v>2021 CPA</c:v>
                </c:pt>
              </c:strCache>
            </c:strRef>
          </c:tx>
          <c:spPr>
            <a:solidFill>
              <a:schemeClr val="accent1"/>
            </a:solidFill>
            <a:ln>
              <a:noFill/>
            </a:ln>
            <a:effectLst/>
          </c:spPr>
          <c:invertIfNegative val="0"/>
          <c:cat>
            <c:strRef>
              <c:f>'Ind. Segment Consump. Compare'!$F$3:$T$3</c:f>
              <c:strCache>
                <c:ptCount val="15"/>
                <c:pt idx="0">
                  <c:v>Agriculture</c:v>
                </c:pt>
                <c:pt idx="1">
                  <c:v>Mining</c:v>
                </c:pt>
                <c:pt idx="2">
                  <c:v>Food Mfg</c:v>
                </c:pt>
                <c:pt idx="3">
                  <c:v>Paper Mfg</c:v>
                </c:pt>
                <c:pt idx="4">
                  <c:v>Petroleum Refining</c:v>
                </c:pt>
                <c:pt idx="5">
                  <c:v>Stone Clay Glass Products</c:v>
                </c:pt>
                <c:pt idx="6">
                  <c:v>Transportation Equipment Mfg</c:v>
                </c:pt>
                <c:pt idx="7">
                  <c:v>Wastewater</c:v>
                </c:pt>
                <c:pt idx="8">
                  <c:v>Water</c:v>
                </c:pt>
                <c:pt idx="9">
                  <c:v>Chemical Mfg</c:v>
                </c:pt>
                <c:pt idx="10">
                  <c:v>Electronic Equipment Mfg</c:v>
                </c:pt>
                <c:pt idx="11">
                  <c:v>Industrial Machinery</c:v>
                </c:pt>
                <c:pt idx="12">
                  <c:v>Lumber Wood Products</c:v>
                </c:pt>
                <c:pt idx="13">
                  <c:v>Metal Mfg</c:v>
                </c:pt>
                <c:pt idx="14">
                  <c:v>Misc. Mfg</c:v>
                </c:pt>
              </c:strCache>
            </c:strRef>
          </c:cat>
          <c:val>
            <c:numRef>
              <c:f>'Ind. Segment Consump. Compare'!$F$32:$T$32</c:f>
              <c:numCache>
                <c:formatCode>0%</c:formatCode>
                <c:ptCount val="15"/>
                <c:pt idx="0">
                  <c:v>0.15912269025988302</c:v>
                </c:pt>
                <c:pt idx="1">
                  <c:v>1.2842985960831419E-2</c:v>
                </c:pt>
                <c:pt idx="2">
                  <c:v>0.53423989393206472</c:v>
                </c:pt>
                <c:pt idx="3">
                  <c:v>3.7915443226292703E-5</c:v>
                </c:pt>
                <c:pt idx="4">
                  <c:v>1.7507563663567197E-3</c:v>
                </c:pt>
                <c:pt idx="5">
                  <c:v>7.1276481398696743E-3</c:v>
                </c:pt>
                <c:pt idx="6">
                  <c:v>5.8758496926621748E-3</c:v>
                </c:pt>
                <c:pt idx="7">
                  <c:v>2.1261744242562115E-2</c:v>
                </c:pt>
                <c:pt idx="8">
                  <c:v>3.7285887810184534E-2</c:v>
                </c:pt>
                <c:pt idx="9">
                  <c:v>1.9290298584900261E-3</c:v>
                </c:pt>
                <c:pt idx="10">
                  <c:v>2.4580373607550401E-2</c:v>
                </c:pt>
                <c:pt idx="11">
                  <c:v>5.0465961008285282E-3</c:v>
                </c:pt>
                <c:pt idx="12">
                  <c:v>0.17506694681095014</c:v>
                </c:pt>
                <c:pt idx="13">
                  <c:v>3.3919097114619321E-3</c:v>
                </c:pt>
                <c:pt idx="14">
                  <c:v>1.0439772063078424E-2</c:v>
                </c:pt>
              </c:numCache>
            </c:numRef>
          </c:val>
          <c:extLst xmlns:c16r2="http://schemas.microsoft.com/office/drawing/2015/06/chart">
            <c:ext xmlns:c16="http://schemas.microsoft.com/office/drawing/2014/chart" uri="{C3380CC4-5D6E-409C-BE32-E72D297353CC}">
              <c16:uniqueId val="{00000000-78B6-4031-8799-F180D4747CF8}"/>
            </c:ext>
          </c:extLst>
        </c:ser>
        <c:ser>
          <c:idx val="1"/>
          <c:order val="1"/>
          <c:tx>
            <c:strRef>
              <c:f>'Ind. Segment Consump. Compare'!$E$33</c:f>
              <c:strCache>
                <c:ptCount val="1"/>
                <c:pt idx="0">
                  <c:v>2019 CPA</c:v>
                </c:pt>
              </c:strCache>
            </c:strRef>
          </c:tx>
          <c:spPr>
            <a:solidFill>
              <a:schemeClr val="accent2"/>
            </a:solidFill>
            <a:ln>
              <a:noFill/>
            </a:ln>
            <a:effectLst/>
          </c:spPr>
          <c:invertIfNegative val="0"/>
          <c:cat>
            <c:strRef>
              <c:f>'Ind. Segment Consump. Compare'!$F$3:$T$3</c:f>
              <c:strCache>
                <c:ptCount val="15"/>
                <c:pt idx="0">
                  <c:v>Agriculture</c:v>
                </c:pt>
                <c:pt idx="1">
                  <c:v>Mining</c:v>
                </c:pt>
                <c:pt idx="2">
                  <c:v>Food Mfg</c:v>
                </c:pt>
                <c:pt idx="3">
                  <c:v>Paper Mfg</c:v>
                </c:pt>
                <c:pt idx="4">
                  <c:v>Petroleum Refining</c:v>
                </c:pt>
                <c:pt idx="5">
                  <c:v>Stone Clay Glass Products</c:v>
                </c:pt>
                <c:pt idx="6">
                  <c:v>Transportation Equipment Mfg</c:v>
                </c:pt>
                <c:pt idx="7">
                  <c:v>Wastewater</c:v>
                </c:pt>
                <c:pt idx="8">
                  <c:v>Water</c:v>
                </c:pt>
                <c:pt idx="9">
                  <c:v>Chemical Mfg</c:v>
                </c:pt>
                <c:pt idx="10">
                  <c:v>Electronic Equipment Mfg</c:v>
                </c:pt>
                <c:pt idx="11">
                  <c:v>Industrial Machinery</c:v>
                </c:pt>
                <c:pt idx="12">
                  <c:v>Lumber Wood Products</c:v>
                </c:pt>
                <c:pt idx="13">
                  <c:v>Metal Mfg</c:v>
                </c:pt>
                <c:pt idx="14">
                  <c:v>Misc. Mfg</c:v>
                </c:pt>
              </c:strCache>
            </c:strRef>
          </c:cat>
          <c:val>
            <c:numRef>
              <c:f>'Ind. Segment Consump. Compare'!$F$33:$T$33</c:f>
              <c:numCache>
                <c:formatCode>0%</c:formatCode>
                <c:ptCount val="15"/>
                <c:pt idx="0">
                  <c:v>0.17160943671358653</c:v>
                </c:pt>
                <c:pt idx="1">
                  <c:v>1.4659134035704808E-2</c:v>
                </c:pt>
                <c:pt idx="2">
                  <c:v>0.51528535607260717</c:v>
                </c:pt>
                <c:pt idx="3">
                  <c:v>6.5298309760924414E-5</c:v>
                </c:pt>
                <c:pt idx="4">
                  <c:v>1.344280298140352E-3</c:v>
                </c:pt>
                <c:pt idx="5">
                  <c:v>3.4301359557968271E-3</c:v>
                </c:pt>
                <c:pt idx="6">
                  <c:v>4.3517978085568293E-3</c:v>
                </c:pt>
                <c:pt idx="7">
                  <c:v>2.4297275332042619E-2</c:v>
                </c:pt>
                <c:pt idx="8">
                  <c:v>3.8271048117791778E-2</c:v>
                </c:pt>
                <c:pt idx="9">
                  <c:v>1.5677012325879659E-3</c:v>
                </c:pt>
                <c:pt idx="10">
                  <c:v>2.259398165274978E-2</c:v>
                </c:pt>
                <c:pt idx="11">
                  <c:v>4.242520100137208E-3</c:v>
                </c:pt>
                <c:pt idx="12">
                  <c:v>0.18400133163344487</c:v>
                </c:pt>
                <c:pt idx="13">
                  <c:v>3.6438272655374623E-3</c:v>
                </c:pt>
                <c:pt idx="14">
                  <c:v>1.0636875471554884E-2</c:v>
                </c:pt>
              </c:numCache>
            </c:numRef>
          </c:val>
          <c:extLst xmlns:c16r2="http://schemas.microsoft.com/office/drawing/2015/06/chart">
            <c:ext xmlns:c16="http://schemas.microsoft.com/office/drawing/2014/chart" uri="{C3380CC4-5D6E-409C-BE32-E72D297353CC}">
              <c16:uniqueId val="{00000001-78B6-4031-8799-F180D4747CF8}"/>
            </c:ext>
          </c:extLst>
        </c:ser>
        <c:dLbls>
          <c:showLegendKey val="0"/>
          <c:showVal val="0"/>
          <c:showCatName val="0"/>
          <c:showSerName val="0"/>
          <c:showPercent val="0"/>
          <c:showBubbleSize val="0"/>
        </c:dLbls>
        <c:gapWidth val="219"/>
        <c:overlap val="-27"/>
        <c:axId val="704682344"/>
        <c:axId val="704683128"/>
      </c:barChart>
      <c:catAx>
        <c:axId val="70468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83128"/>
        <c:crosses val="autoZero"/>
        <c:auto val="1"/>
        <c:lblAlgn val="ctr"/>
        <c:lblOffset val="100"/>
        <c:noMultiLvlLbl val="0"/>
      </c:catAx>
      <c:valAx>
        <c:axId val="704683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a:t>
                </a:r>
                <a:r>
                  <a:rPr lang="en-US" baseline="0"/>
                  <a:t> </a:t>
                </a:r>
                <a:r>
                  <a:rPr lang="en-US"/>
                  <a:t>Consumption</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82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1" fmlaLink="Key!$K$1" fmlaRange="Key!$K$2:$K$6" noThreeD="1" sel="1" val="0"/>
</file>

<file path=xl/ctrlProps/ctrlProp2.xml><?xml version="1.0" encoding="utf-8"?>
<formControlPr xmlns="http://schemas.microsoft.com/office/spreadsheetml/2009/9/main" objectType="List" dx="31" fmlaLink="Key!$K$1" fmlaRange="Key!$K$2:$K$6"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xdr:colOff>
          <xdr:row>2</xdr:row>
          <xdr:rowOff>25400</xdr:rowOff>
        </xdr:from>
        <xdr:to>
          <xdr:col>3</xdr:col>
          <xdr:colOff>76200</xdr:colOff>
          <xdr:row>5</xdr:row>
          <xdr:rowOff>12700</xdr:rowOff>
        </xdr:to>
        <xdr:sp macro="" textlink="">
          <xdr:nvSpPr>
            <xdr:cNvPr id="7169" name="List Box 1" hidden="1">
              <a:extLst>
                <a:ext uri="{63B3BB69-23CF-44E3-9099-C40C66FF867C}">
                  <a14:compatExt spid="_x0000_s7169"/>
                </a:ext>
                <a:ext uri="{FF2B5EF4-FFF2-40B4-BE49-F238E27FC236}">
                  <a16:creationId xmlns:a16="http://schemas.microsoft.com/office/drawing/2014/main" xmlns=""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104589</xdr:colOff>
      <xdr:row>6</xdr:row>
      <xdr:rowOff>171824</xdr:rowOff>
    </xdr:from>
    <xdr:to>
      <xdr:col>19</xdr:col>
      <xdr:colOff>515470</xdr:colOff>
      <xdr:row>26</xdr:row>
      <xdr:rowOff>127000</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25400</xdr:colOff>
          <xdr:row>30</xdr:row>
          <xdr:rowOff>25400</xdr:rowOff>
        </xdr:from>
        <xdr:to>
          <xdr:col>3</xdr:col>
          <xdr:colOff>76200</xdr:colOff>
          <xdr:row>33</xdr:row>
          <xdr:rowOff>0</xdr:rowOff>
        </xdr:to>
        <xdr:sp macro="" textlink="">
          <xdr:nvSpPr>
            <xdr:cNvPr id="7170" name="List Box 2" hidden="1">
              <a:extLst>
                <a:ext uri="{63B3BB69-23CF-44E3-9099-C40C66FF867C}">
                  <a14:compatExt spid="_x0000_s7170"/>
                </a:ext>
                <a:ext uri="{FF2B5EF4-FFF2-40B4-BE49-F238E27FC236}">
                  <a16:creationId xmlns:a16="http://schemas.microsoft.com/office/drawing/2014/main" xmlns=""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104589</xdr:colOff>
      <xdr:row>34</xdr:row>
      <xdr:rowOff>171824</xdr:rowOff>
    </xdr:from>
    <xdr:to>
      <xdr:col>19</xdr:col>
      <xdr:colOff>515470</xdr:colOff>
      <xdr:row>54</xdr:row>
      <xdr:rowOff>127000</xdr:rowOff>
    </xdr:to>
    <xdr:graphicFrame macro="">
      <xdr:nvGraphicFramePr>
        <xdr:cNvPr id="5" name="Chart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AEG Colorful">
  <a:themeElements>
    <a:clrScheme name="AEG Colorful">
      <a:dk1>
        <a:sysClr val="windowText" lastClr="000000"/>
      </a:dk1>
      <a:lt1>
        <a:sysClr val="window" lastClr="FFFFFF"/>
      </a:lt1>
      <a:dk2>
        <a:srgbClr val="1A1D5D"/>
      </a:dk2>
      <a:lt2>
        <a:srgbClr val="CEDBE6"/>
      </a:lt2>
      <a:accent1>
        <a:srgbClr val="6699FF"/>
      </a:accent1>
      <a:accent2>
        <a:srgbClr val="1A1D5D"/>
      </a:accent2>
      <a:accent3>
        <a:srgbClr val="990000"/>
      </a:accent3>
      <a:accent4>
        <a:srgbClr val="FFCC66"/>
      </a:accent4>
      <a:accent5>
        <a:srgbClr val="FFA365"/>
      </a:accent5>
      <a:accent6>
        <a:srgbClr val="243748"/>
      </a:accent6>
      <a:hlink>
        <a:srgbClr val="1A1D5D"/>
      </a:hlink>
      <a:folHlink>
        <a:srgbClr val="8488DC"/>
      </a:folHlink>
    </a:clrScheme>
    <a:fontScheme name="AEG Potential">
      <a:majorFont>
        <a:latin typeface="Calibri"/>
        <a:ea typeface=""/>
        <a:cs typeface=""/>
      </a:majorFont>
      <a:minorFont>
        <a:latin typeface="Cambr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rgbClr val="0C3A72"/>
          </a:solidFill>
        </a:ln>
      </a:spPr>
      <a:bodyPr/>
      <a:lstStyle/>
      <a:style>
        <a:lnRef idx="1">
          <a:schemeClr val="dk1"/>
        </a:lnRef>
        <a:fillRef idx="0">
          <a:schemeClr val="dk1"/>
        </a:fillRef>
        <a:effectRef idx="0">
          <a:schemeClr val="dk1"/>
        </a:effectRef>
        <a:fontRef idx="minor">
          <a:schemeClr val="tx1"/>
        </a:fontRef>
      </a:style>
    </a:lnDef>
  </a:objectDefaults>
  <a:extraClrSchemeLst>
    <a:extraClrScheme>
      <a:clrScheme name="Default Design 1">
        <a:dk1>
          <a:srgbClr val="00417B"/>
        </a:dk1>
        <a:lt1>
          <a:srgbClr val="FFFFFF"/>
        </a:lt1>
        <a:dk2>
          <a:srgbClr val="336695"/>
        </a:dk2>
        <a:lt2>
          <a:srgbClr val="000000"/>
        </a:lt2>
        <a:accent1>
          <a:srgbClr val="668CB0"/>
        </a:accent1>
        <a:accent2>
          <a:srgbClr val="99B1C9"/>
        </a:accent2>
        <a:accent3>
          <a:srgbClr val="FFFFFF"/>
        </a:accent3>
        <a:accent4>
          <a:srgbClr val="003668"/>
        </a:accent4>
        <a:accent5>
          <a:srgbClr val="B8C5D4"/>
        </a:accent5>
        <a:accent6>
          <a:srgbClr val="8AA0B6"/>
        </a:accent6>
        <a:hlink>
          <a:srgbClr val="ED1C24"/>
        </a:hlink>
        <a:folHlink>
          <a:srgbClr val="62BB46"/>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AEG Colorful" id="{4502119F-DCDB-442C-B620-FA7BF61B3CFF}" vid="{1B2CDA23-E03F-4282-8E58-3EDDA4C6B478}"/>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wcouncil.org/2021-power-plan-technical-information-and-data" TargetMode="External"/><Relationship Id="rId2" Type="http://schemas.openxmlformats.org/officeDocument/2006/relationships/hyperlink" Target="https://nam04.safelinks.protection.outlook.com/?url=https%3A%2F%2Fneea.org%2Fresources%2F2014-ifsa-final-report&amp;data=02%7C01%7CJCullen%40appliedenergygroup.com%7Ca25e8d5204b64d44156f08d7f045badc%7Cd11dfc6a833a471284dbfc468665e0e1%7C0%7C0%7C637242054599481322&amp;sdata=98D93h1fTUhxFrFltszrVildTZsZ3rwuSOVGcwYjG48%3D&amp;reserved=0" TargetMode="External"/><Relationship Id="rId1" Type="http://schemas.openxmlformats.org/officeDocument/2006/relationships/hyperlink" Target="https://nam04.safelinks.protection.outlook.com/?url=https%3A%2F%2Fwww.eia.gov%2Fconsumption%2Fmanufacturing%2Fdata%2F2014%2F&amp;data=02%7C01%7CJCullen%40appliedenergygroup.com%7Ca25e8d5204b64d44156f08d7f045badc%7Cd11dfc6a833a471284dbfc468665e0e1%7C0%7C0%7C637242054599481322&amp;sdata=ZjExm3jrpkjsvqHr4wytDSCKjdckEXl4WKBI1pI2sYw%3D&amp;reserved=0"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49"/>
  <sheetViews>
    <sheetView zoomScale="85" zoomScaleNormal="85" workbookViewId="0">
      <selection activeCell="Z11" sqref="Z11"/>
    </sheetView>
  </sheetViews>
  <sheetFormatPr defaultRowHeight="14" x14ac:dyDescent="0.3"/>
  <cols>
    <col min="1" max="1" width="1.25" customWidth="1"/>
    <col min="2" max="19" width="9.4140625" customWidth="1"/>
  </cols>
  <sheetData>
    <row r="1" spans="1:28" ht="5.5" customHeight="1" thickBot="1" x14ac:dyDescent="0.35">
      <c r="A1" s="3"/>
      <c r="B1" s="3"/>
      <c r="C1" s="3"/>
      <c r="D1" s="3"/>
      <c r="E1" s="3"/>
      <c r="F1" s="3"/>
      <c r="G1" s="3"/>
      <c r="H1" s="3"/>
      <c r="I1" s="3"/>
      <c r="J1" s="3"/>
      <c r="K1" s="3"/>
      <c r="L1" s="3"/>
      <c r="M1" s="3"/>
      <c r="N1" s="3"/>
      <c r="O1" s="3"/>
      <c r="P1" s="3"/>
      <c r="Q1" s="3"/>
      <c r="R1" s="3"/>
      <c r="S1" s="3"/>
      <c r="T1" s="3"/>
      <c r="U1" s="3"/>
      <c r="V1" s="3"/>
      <c r="W1" s="3"/>
      <c r="X1" s="3"/>
      <c r="Y1" s="3"/>
      <c r="Z1" s="3"/>
      <c r="AA1" s="3"/>
      <c r="AB1" s="3"/>
    </row>
    <row r="2" spans="1:28" ht="20.5" thickBot="1" x14ac:dyDescent="0.45">
      <c r="A2" s="3"/>
      <c r="B2" s="61" t="s">
        <v>132</v>
      </c>
      <c r="C2" s="62"/>
      <c r="D2" s="62"/>
      <c r="E2" s="62"/>
      <c r="F2" s="62"/>
      <c r="G2" s="62"/>
      <c r="H2" s="62"/>
      <c r="I2" s="62"/>
      <c r="J2" s="62"/>
      <c r="K2" s="62"/>
      <c r="L2" s="62"/>
      <c r="M2" s="62"/>
      <c r="N2" s="62"/>
      <c r="O2" s="62"/>
      <c r="P2" s="62"/>
      <c r="Q2" s="62"/>
      <c r="R2" s="62"/>
      <c r="S2" s="63"/>
      <c r="T2" s="3"/>
      <c r="U2" s="3"/>
      <c r="V2" s="3"/>
      <c r="W2" s="3"/>
      <c r="X2" s="3"/>
      <c r="Y2" s="3"/>
      <c r="Z2" s="3"/>
      <c r="AA2" s="3"/>
      <c r="AB2" s="3"/>
    </row>
    <row r="3" spans="1:28" ht="14.5" customHeight="1" thickBot="1" x14ac:dyDescent="0.45">
      <c r="A3" s="3"/>
      <c r="B3" s="17"/>
      <c r="C3" s="18"/>
      <c r="D3" s="18"/>
      <c r="E3" s="18"/>
      <c r="F3" s="18"/>
      <c r="G3" s="18"/>
      <c r="H3" s="18"/>
      <c r="I3" s="18"/>
      <c r="J3" s="18"/>
      <c r="K3" s="18"/>
      <c r="L3" s="18"/>
      <c r="M3" s="18"/>
      <c r="N3" s="18"/>
      <c r="O3" s="18"/>
      <c r="P3" s="18"/>
      <c r="Q3" s="18"/>
      <c r="R3" s="18"/>
      <c r="S3" s="19"/>
      <c r="T3" s="3"/>
      <c r="U3" s="3"/>
      <c r="V3" s="3"/>
      <c r="W3" s="3"/>
      <c r="X3" s="3"/>
      <c r="Y3" s="3"/>
      <c r="Z3" s="3"/>
      <c r="AA3" s="3"/>
      <c r="AB3" s="3"/>
    </row>
    <row r="4" spans="1:28" ht="14.5" thickBot="1" x14ac:dyDescent="0.35">
      <c r="A4" s="3"/>
      <c r="B4" s="23" t="s">
        <v>129</v>
      </c>
      <c r="C4" s="24"/>
      <c r="D4" s="24"/>
      <c r="E4" s="24"/>
      <c r="F4" s="24"/>
      <c r="G4" s="24"/>
      <c r="H4" s="24"/>
      <c r="I4" s="24"/>
      <c r="J4" s="24"/>
      <c r="K4" s="24"/>
      <c r="L4" s="24"/>
      <c r="M4" s="24"/>
      <c r="N4" s="24"/>
      <c r="O4" s="24"/>
      <c r="P4" s="24"/>
      <c r="Q4" s="24"/>
      <c r="R4" s="24"/>
      <c r="S4" s="25"/>
      <c r="T4" s="3"/>
      <c r="U4" s="3"/>
      <c r="V4" s="3"/>
      <c r="W4" s="3"/>
      <c r="X4" s="3"/>
      <c r="Y4" s="3"/>
      <c r="Z4" s="3"/>
      <c r="AA4" s="3"/>
      <c r="AB4" s="3"/>
    </row>
    <row r="5" spans="1:28" ht="14" customHeight="1" x14ac:dyDescent="0.3">
      <c r="A5" s="3"/>
      <c r="B5" s="64" t="s">
        <v>186</v>
      </c>
      <c r="C5" s="65"/>
      <c r="D5" s="65"/>
      <c r="E5" s="65"/>
      <c r="F5" s="65"/>
      <c r="G5" s="65"/>
      <c r="H5" s="65"/>
      <c r="I5" s="65"/>
      <c r="J5" s="65"/>
      <c r="K5" s="65"/>
      <c r="L5" s="65"/>
      <c r="M5" s="65"/>
      <c r="N5" s="65"/>
      <c r="O5" s="65"/>
      <c r="P5" s="65"/>
      <c r="Q5" s="65"/>
      <c r="R5" s="65"/>
      <c r="S5" s="66"/>
      <c r="T5" s="3"/>
      <c r="U5" s="3"/>
      <c r="V5" s="3"/>
      <c r="W5" s="3"/>
      <c r="X5" s="3"/>
      <c r="Y5" s="3"/>
      <c r="Z5" s="3"/>
      <c r="AA5" s="3"/>
      <c r="AB5" s="3"/>
    </row>
    <row r="6" spans="1:28" x14ac:dyDescent="0.3">
      <c r="A6" s="3"/>
      <c r="B6" s="67"/>
      <c r="C6" s="68"/>
      <c r="D6" s="68"/>
      <c r="E6" s="68"/>
      <c r="F6" s="68"/>
      <c r="G6" s="68"/>
      <c r="H6" s="68"/>
      <c r="I6" s="68"/>
      <c r="J6" s="68"/>
      <c r="K6" s="68"/>
      <c r="L6" s="68"/>
      <c r="M6" s="68"/>
      <c r="N6" s="68"/>
      <c r="O6" s="68"/>
      <c r="P6" s="68"/>
      <c r="Q6" s="68"/>
      <c r="R6" s="68"/>
      <c r="S6" s="69"/>
      <c r="T6" s="3"/>
      <c r="U6" s="3"/>
      <c r="V6" s="3"/>
      <c r="W6" s="3"/>
      <c r="X6" s="3"/>
      <c r="Y6" s="3"/>
      <c r="Z6" s="3"/>
      <c r="AA6" s="3"/>
      <c r="AB6" s="3"/>
    </row>
    <row r="7" spans="1:28" x14ac:dyDescent="0.3">
      <c r="A7" s="3"/>
      <c r="B7" s="67"/>
      <c r="C7" s="68"/>
      <c r="D7" s="68"/>
      <c r="E7" s="68"/>
      <c r="F7" s="68"/>
      <c r="G7" s="68"/>
      <c r="H7" s="68"/>
      <c r="I7" s="68"/>
      <c r="J7" s="68"/>
      <c r="K7" s="68"/>
      <c r="L7" s="68"/>
      <c r="M7" s="68"/>
      <c r="N7" s="68"/>
      <c r="O7" s="68"/>
      <c r="P7" s="68"/>
      <c r="Q7" s="68"/>
      <c r="R7" s="68"/>
      <c r="S7" s="69"/>
      <c r="T7" s="3"/>
      <c r="U7" s="3"/>
      <c r="V7" s="3"/>
      <c r="W7" s="3"/>
      <c r="X7" s="3"/>
      <c r="Y7" s="3"/>
      <c r="Z7" s="3"/>
      <c r="AA7" s="3"/>
      <c r="AB7" s="3"/>
    </row>
    <row r="8" spans="1:28" x14ac:dyDescent="0.3">
      <c r="A8" s="3"/>
      <c r="B8" s="67"/>
      <c r="C8" s="68"/>
      <c r="D8" s="68"/>
      <c r="E8" s="68"/>
      <c r="F8" s="68"/>
      <c r="G8" s="68"/>
      <c r="H8" s="68"/>
      <c r="I8" s="68"/>
      <c r="J8" s="68"/>
      <c r="K8" s="68"/>
      <c r="L8" s="68"/>
      <c r="M8" s="68"/>
      <c r="N8" s="68"/>
      <c r="O8" s="68"/>
      <c r="P8" s="68"/>
      <c r="Q8" s="68"/>
      <c r="R8" s="68"/>
      <c r="S8" s="69"/>
      <c r="T8" s="3"/>
      <c r="U8" s="3"/>
      <c r="V8" s="3"/>
      <c r="W8" s="3"/>
      <c r="X8" s="3"/>
      <c r="Y8" s="3"/>
      <c r="Z8" s="3"/>
      <c r="AA8" s="3"/>
      <c r="AB8" s="3"/>
    </row>
    <row r="9" spans="1:28" x14ac:dyDescent="0.3">
      <c r="A9" s="3"/>
      <c r="B9" s="67"/>
      <c r="C9" s="68"/>
      <c r="D9" s="68"/>
      <c r="E9" s="68"/>
      <c r="F9" s="68"/>
      <c r="G9" s="68"/>
      <c r="H9" s="68"/>
      <c r="I9" s="68"/>
      <c r="J9" s="68"/>
      <c r="K9" s="68"/>
      <c r="L9" s="68"/>
      <c r="M9" s="68"/>
      <c r="N9" s="68"/>
      <c r="O9" s="68"/>
      <c r="P9" s="68"/>
      <c r="Q9" s="68"/>
      <c r="R9" s="68"/>
      <c r="S9" s="69"/>
      <c r="T9" s="3"/>
      <c r="U9" s="3"/>
      <c r="V9" s="3"/>
      <c r="W9" s="3"/>
      <c r="X9" s="3"/>
      <c r="Y9" s="3"/>
      <c r="Z9" s="3"/>
      <c r="AA9" s="3"/>
      <c r="AB9" s="3"/>
    </row>
    <row r="10" spans="1:28" x14ac:dyDescent="0.3">
      <c r="A10" s="3"/>
      <c r="B10" s="67"/>
      <c r="C10" s="68"/>
      <c r="D10" s="68"/>
      <c r="E10" s="68"/>
      <c r="F10" s="68"/>
      <c r="G10" s="68"/>
      <c r="H10" s="68"/>
      <c r="I10" s="68"/>
      <c r="J10" s="68"/>
      <c r="K10" s="68"/>
      <c r="L10" s="68"/>
      <c r="M10" s="68"/>
      <c r="N10" s="68"/>
      <c r="O10" s="68"/>
      <c r="P10" s="68"/>
      <c r="Q10" s="68"/>
      <c r="R10" s="68"/>
      <c r="S10" s="69"/>
      <c r="T10" s="3"/>
      <c r="U10" s="3"/>
      <c r="V10" s="3"/>
      <c r="W10" s="3"/>
      <c r="X10" s="3"/>
      <c r="Y10" s="3"/>
      <c r="Z10" s="3"/>
      <c r="AA10" s="3"/>
      <c r="AB10" s="3"/>
    </row>
    <row r="11" spans="1:28" x14ac:dyDescent="0.3">
      <c r="A11" s="3"/>
      <c r="B11" s="67"/>
      <c r="C11" s="68"/>
      <c r="D11" s="68"/>
      <c r="E11" s="68"/>
      <c r="F11" s="68"/>
      <c r="G11" s="68"/>
      <c r="H11" s="68"/>
      <c r="I11" s="68"/>
      <c r="J11" s="68"/>
      <c r="K11" s="68"/>
      <c r="L11" s="68"/>
      <c r="M11" s="68"/>
      <c r="N11" s="68"/>
      <c r="O11" s="68"/>
      <c r="P11" s="68"/>
      <c r="Q11" s="68"/>
      <c r="R11" s="68"/>
      <c r="S11" s="69"/>
      <c r="T11" s="3"/>
      <c r="U11" s="3"/>
      <c r="V11" s="3"/>
      <c r="W11" s="3"/>
      <c r="X11" s="3"/>
      <c r="Y11" s="3"/>
      <c r="Z11" s="3"/>
      <c r="AA11" s="3"/>
      <c r="AB11" s="3"/>
    </row>
    <row r="12" spans="1:28" x14ac:dyDescent="0.3">
      <c r="A12" s="3"/>
      <c r="B12" s="67"/>
      <c r="C12" s="68"/>
      <c r="D12" s="68"/>
      <c r="E12" s="68"/>
      <c r="F12" s="68"/>
      <c r="G12" s="68"/>
      <c r="H12" s="68"/>
      <c r="I12" s="68"/>
      <c r="J12" s="68"/>
      <c r="K12" s="68"/>
      <c r="L12" s="68"/>
      <c r="M12" s="68"/>
      <c r="N12" s="68"/>
      <c r="O12" s="68"/>
      <c r="P12" s="68"/>
      <c r="Q12" s="68"/>
      <c r="R12" s="68"/>
      <c r="S12" s="69"/>
      <c r="T12" s="3"/>
      <c r="U12" s="3"/>
      <c r="V12" s="3"/>
      <c r="W12" s="3"/>
      <c r="X12" s="3"/>
      <c r="Y12" s="3"/>
      <c r="Z12" s="3"/>
      <c r="AA12" s="3"/>
      <c r="AB12" s="3"/>
    </row>
    <row r="13" spans="1:28" ht="14.5" thickBot="1" x14ac:dyDescent="0.35">
      <c r="A13" s="3"/>
      <c r="B13" s="67"/>
      <c r="C13" s="68"/>
      <c r="D13" s="68"/>
      <c r="E13" s="68"/>
      <c r="F13" s="68"/>
      <c r="G13" s="68"/>
      <c r="H13" s="68"/>
      <c r="I13" s="68"/>
      <c r="J13" s="68"/>
      <c r="K13" s="68"/>
      <c r="L13" s="68"/>
      <c r="M13" s="68"/>
      <c r="N13" s="68"/>
      <c r="O13" s="68"/>
      <c r="P13" s="68"/>
      <c r="Q13" s="68"/>
      <c r="R13" s="68"/>
      <c r="S13" s="69"/>
      <c r="T13" s="3"/>
      <c r="U13" s="3"/>
      <c r="V13" s="3"/>
      <c r="W13" s="3"/>
      <c r="X13" s="3"/>
      <c r="Y13" s="3"/>
      <c r="Z13" s="3"/>
      <c r="AA13" s="3"/>
      <c r="AB13" s="3"/>
    </row>
    <row r="14" spans="1:28" ht="14.5" thickBot="1" x14ac:dyDescent="0.35">
      <c r="A14" s="3"/>
      <c r="B14" s="20"/>
      <c r="C14" s="21"/>
      <c r="D14" s="21"/>
      <c r="E14" s="21"/>
      <c r="F14" s="21"/>
      <c r="G14" s="21"/>
      <c r="H14" s="21"/>
      <c r="I14" s="21"/>
      <c r="J14" s="21"/>
      <c r="K14" s="21"/>
      <c r="L14" s="21"/>
      <c r="M14" s="21"/>
      <c r="N14" s="21"/>
      <c r="O14" s="21"/>
      <c r="P14" s="21"/>
      <c r="Q14" s="21"/>
      <c r="R14" s="21"/>
      <c r="S14" s="22"/>
      <c r="T14" s="3"/>
      <c r="U14" s="3"/>
      <c r="V14" s="3"/>
      <c r="W14" s="3"/>
      <c r="X14" s="3"/>
      <c r="Y14" s="3"/>
      <c r="Z14" s="3"/>
      <c r="AA14" s="3"/>
      <c r="AB14" s="3"/>
    </row>
    <row r="15" spans="1:28" ht="14.5" thickBot="1" x14ac:dyDescent="0.35">
      <c r="A15" s="3"/>
      <c r="B15" s="23" t="s">
        <v>130</v>
      </c>
      <c r="C15" s="24"/>
      <c r="D15" s="24"/>
      <c r="E15" s="24"/>
      <c r="F15" s="24"/>
      <c r="G15" s="24"/>
      <c r="H15" s="24"/>
      <c r="I15" s="24"/>
      <c r="J15" s="24"/>
      <c r="K15" s="24"/>
      <c r="L15" s="24"/>
      <c r="M15" s="24"/>
      <c r="N15" s="24"/>
      <c r="O15" s="24"/>
      <c r="P15" s="24"/>
      <c r="Q15" s="24"/>
      <c r="R15" s="24"/>
      <c r="S15" s="25"/>
      <c r="T15" s="3"/>
      <c r="U15" s="3"/>
      <c r="V15" s="3"/>
      <c r="W15" s="3"/>
      <c r="X15" s="3"/>
      <c r="Y15" s="3"/>
      <c r="Z15" s="3"/>
      <c r="AA15" s="3"/>
      <c r="AB15" s="3"/>
    </row>
    <row r="16" spans="1:28" x14ac:dyDescent="0.3">
      <c r="A16" s="3"/>
      <c r="B16" s="64" t="s">
        <v>133</v>
      </c>
      <c r="C16" s="65"/>
      <c r="D16" s="65"/>
      <c r="E16" s="65"/>
      <c r="F16" s="65"/>
      <c r="G16" s="65"/>
      <c r="H16" s="65"/>
      <c r="I16" s="65"/>
      <c r="J16" s="65"/>
      <c r="K16" s="65"/>
      <c r="L16" s="65"/>
      <c r="M16" s="65"/>
      <c r="N16" s="65"/>
      <c r="O16" s="65"/>
      <c r="P16" s="65"/>
      <c r="Q16" s="65"/>
      <c r="R16" s="65"/>
      <c r="S16" s="66"/>
      <c r="T16" s="3"/>
      <c r="U16" s="3"/>
      <c r="V16" s="3"/>
      <c r="W16" s="3"/>
      <c r="X16" s="3"/>
      <c r="Y16" s="3"/>
      <c r="Z16" s="3"/>
      <c r="AA16" s="3"/>
      <c r="AB16" s="3"/>
    </row>
    <row r="17" spans="1:28" x14ac:dyDescent="0.3">
      <c r="A17" s="3"/>
      <c r="B17" s="67"/>
      <c r="C17" s="68"/>
      <c r="D17" s="68"/>
      <c r="E17" s="68"/>
      <c r="F17" s="68"/>
      <c r="G17" s="68"/>
      <c r="H17" s="68"/>
      <c r="I17" s="68"/>
      <c r="J17" s="68"/>
      <c r="K17" s="68"/>
      <c r="L17" s="68"/>
      <c r="M17" s="68"/>
      <c r="N17" s="68"/>
      <c r="O17" s="68"/>
      <c r="P17" s="68"/>
      <c r="Q17" s="68"/>
      <c r="R17" s="68"/>
      <c r="S17" s="69"/>
      <c r="T17" s="3"/>
      <c r="U17" s="3"/>
      <c r="V17" s="3"/>
      <c r="W17" s="3"/>
      <c r="X17" s="3"/>
      <c r="Y17" s="3"/>
      <c r="Z17" s="3"/>
      <c r="AA17" s="3"/>
      <c r="AB17" s="3"/>
    </row>
    <row r="18" spans="1:28" ht="14.5" thickBot="1" x14ac:dyDescent="0.35">
      <c r="A18" s="3"/>
      <c r="B18" s="67"/>
      <c r="C18" s="68"/>
      <c r="D18" s="68"/>
      <c r="E18" s="68"/>
      <c r="F18" s="68"/>
      <c r="G18" s="68"/>
      <c r="H18" s="68"/>
      <c r="I18" s="68"/>
      <c r="J18" s="68"/>
      <c r="K18" s="68"/>
      <c r="L18" s="68"/>
      <c r="M18" s="68"/>
      <c r="N18" s="68"/>
      <c r="O18" s="68"/>
      <c r="P18" s="68"/>
      <c r="Q18" s="68"/>
      <c r="R18" s="68"/>
      <c r="S18" s="69"/>
      <c r="T18" s="3"/>
      <c r="U18" s="3"/>
      <c r="V18" s="3"/>
      <c r="W18" s="3"/>
      <c r="X18" s="3"/>
      <c r="Y18" s="3"/>
      <c r="Z18" s="3"/>
      <c r="AA18" s="3"/>
      <c r="AB18" s="3"/>
    </row>
    <row r="19" spans="1:28" ht="14.5" thickBot="1" x14ac:dyDescent="0.35">
      <c r="A19" s="3"/>
      <c r="B19" s="20"/>
      <c r="C19" s="21"/>
      <c r="D19" s="21"/>
      <c r="E19" s="21"/>
      <c r="F19" s="21"/>
      <c r="G19" s="21"/>
      <c r="H19" s="21"/>
      <c r="I19" s="21"/>
      <c r="J19" s="21"/>
      <c r="K19" s="21"/>
      <c r="L19" s="21"/>
      <c r="M19" s="21"/>
      <c r="N19" s="21"/>
      <c r="O19" s="21"/>
      <c r="P19" s="21"/>
      <c r="Q19" s="21"/>
      <c r="R19" s="21"/>
      <c r="S19" s="22"/>
      <c r="T19" s="3"/>
      <c r="U19" s="3"/>
      <c r="V19" s="3"/>
      <c r="W19" s="3"/>
      <c r="X19" s="3"/>
      <c r="Y19" s="3"/>
      <c r="Z19" s="3"/>
      <c r="AA19" s="3"/>
      <c r="AB19" s="3"/>
    </row>
    <row r="20" spans="1:28" ht="14.5" thickBot="1" x14ac:dyDescent="0.35">
      <c r="A20" s="3"/>
      <c r="B20" s="23" t="s">
        <v>131</v>
      </c>
      <c r="C20" s="24"/>
      <c r="D20" s="24"/>
      <c r="E20" s="24"/>
      <c r="F20" s="24"/>
      <c r="G20" s="24"/>
      <c r="H20" s="24"/>
      <c r="I20" s="24"/>
      <c r="J20" s="24"/>
      <c r="K20" s="24"/>
      <c r="L20" s="24"/>
      <c r="M20" s="24"/>
      <c r="N20" s="24"/>
      <c r="O20" s="24"/>
      <c r="P20" s="24"/>
      <c r="Q20" s="24"/>
      <c r="R20" s="24"/>
      <c r="S20" s="25"/>
      <c r="T20" s="3"/>
      <c r="U20" s="3"/>
      <c r="V20" s="3"/>
      <c r="W20" s="3"/>
      <c r="X20" s="3"/>
      <c r="Y20" s="3"/>
      <c r="Z20" s="3"/>
      <c r="AA20" s="3"/>
      <c r="AB20" s="3"/>
    </row>
    <row r="21" spans="1:28" x14ac:dyDescent="0.3">
      <c r="A21" s="3"/>
      <c r="B21" s="26" t="s">
        <v>138</v>
      </c>
      <c r="C21" s="27"/>
      <c r="D21" s="27"/>
      <c r="E21" s="27"/>
      <c r="F21" s="27"/>
      <c r="G21" s="27"/>
      <c r="H21" s="27"/>
      <c r="I21" s="27"/>
      <c r="J21" s="27"/>
      <c r="K21" s="27"/>
      <c r="L21" s="27"/>
      <c r="M21" s="27"/>
      <c r="N21" s="27"/>
      <c r="O21" s="27"/>
      <c r="P21" s="27"/>
      <c r="Q21" s="27"/>
      <c r="R21" s="27"/>
      <c r="S21" s="28"/>
      <c r="T21" s="3"/>
      <c r="U21" s="3"/>
      <c r="V21" s="3"/>
      <c r="W21" s="3"/>
      <c r="X21" s="3"/>
      <c r="Y21" s="3"/>
      <c r="Z21" s="3"/>
      <c r="AA21" s="3"/>
      <c r="AB21" s="3"/>
    </row>
    <row r="22" spans="1:28" x14ac:dyDescent="0.3">
      <c r="A22" s="3"/>
      <c r="B22" s="29"/>
      <c r="C22" s="30" t="s">
        <v>139</v>
      </c>
      <c r="D22" s="31"/>
      <c r="E22" s="31"/>
      <c r="F22" s="31"/>
      <c r="G22" s="31"/>
      <c r="H22" s="31"/>
      <c r="I22" s="31"/>
      <c r="J22" s="31"/>
      <c r="K22" s="31"/>
      <c r="L22" s="31"/>
      <c r="M22" s="31"/>
      <c r="N22" s="31"/>
      <c r="O22" s="31"/>
      <c r="P22" s="31"/>
      <c r="Q22" s="31"/>
      <c r="R22" s="31"/>
      <c r="S22" s="32"/>
      <c r="T22" s="3"/>
      <c r="U22" s="3"/>
      <c r="V22" s="3"/>
      <c r="W22" s="3"/>
      <c r="X22" s="3"/>
      <c r="Y22" s="3"/>
      <c r="Z22" s="3"/>
      <c r="AA22" s="3"/>
      <c r="AB22" s="3"/>
    </row>
    <row r="23" spans="1:28" x14ac:dyDescent="0.3">
      <c r="A23" s="3"/>
      <c r="B23" s="29" t="s">
        <v>137</v>
      </c>
      <c r="C23" s="31"/>
      <c r="D23" s="31"/>
      <c r="E23" s="31"/>
      <c r="F23" s="31"/>
      <c r="G23" s="31"/>
      <c r="H23" s="31"/>
      <c r="I23" s="31"/>
      <c r="J23" s="31"/>
      <c r="K23" s="31"/>
      <c r="L23" s="31"/>
      <c r="M23" s="31"/>
      <c r="N23" s="31"/>
      <c r="O23" s="31"/>
      <c r="P23" s="31"/>
      <c r="Q23" s="31"/>
      <c r="R23" s="31"/>
      <c r="S23" s="32"/>
      <c r="T23" s="3"/>
      <c r="U23" s="3"/>
      <c r="V23" s="3"/>
      <c r="W23" s="3"/>
      <c r="X23" s="3"/>
      <c r="Y23" s="3"/>
      <c r="Z23" s="3"/>
      <c r="AA23" s="3"/>
      <c r="AB23" s="3"/>
    </row>
    <row r="24" spans="1:28" x14ac:dyDescent="0.3">
      <c r="A24" s="3"/>
      <c r="B24" s="29"/>
      <c r="C24" s="30" t="s">
        <v>134</v>
      </c>
      <c r="D24" s="31"/>
      <c r="E24" s="31"/>
      <c r="F24" s="31"/>
      <c r="G24" s="31"/>
      <c r="H24" s="31"/>
      <c r="I24" s="31"/>
      <c r="J24" s="31"/>
      <c r="K24" s="31"/>
      <c r="L24" s="31"/>
      <c r="M24" s="31"/>
      <c r="N24" s="31"/>
      <c r="O24" s="31"/>
      <c r="P24" s="31"/>
      <c r="Q24" s="31"/>
      <c r="R24" s="31"/>
      <c r="S24" s="32"/>
      <c r="T24" s="3"/>
      <c r="U24" s="3"/>
      <c r="V24" s="3"/>
      <c r="W24" s="3"/>
      <c r="X24" s="3"/>
      <c r="Y24" s="3"/>
      <c r="Z24" s="3"/>
      <c r="AA24" s="3"/>
      <c r="AB24" s="3"/>
    </row>
    <row r="25" spans="1:28" x14ac:dyDescent="0.3">
      <c r="A25" s="3"/>
      <c r="B25" s="29" t="s">
        <v>135</v>
      </c>
      <c r="C25" s="31"/>
      <c r="D25" s="31"/>
      <c r="E25" s="31"/>
      <c r="F25" s="31"/>
      <c r="G25" s="31"/>
      <c r="H25" s="31"/>
      <c r="I25" s="31"/>
      <c r="J25" s="31"/>
      <c r="K25" s="31"/>
      <c r="L25" s="31"/>
      <c r="M25" s="31"/>
      <c r="N25" s="31"/>
      <c r="O25" s="31"/>
      <c r="P25" s="31"/>
      <c r="Q25" s="31"/>
      <c r="R25" s="31"/>
      <c r="S25" s="32"/>
      <c r="T25" s="3"/>
      <c r="U25" s="3"/>
      <c r="V25" s="3"/>
      <c r="W25" s="3"/>
      <c r="X25" s="3"/>
      <c r="Y25" s="3"/>
      <c r="Z25" s="3"/>
      <c r="AA25" s="3"/>
      <c r="AB25" s="3"/>
    </row>
    <row r="26" spans="1:28" x14ac:dyDescent="0.3">
      <c r="A26" s="3"/>
      <c r="B26" s="29"/>
      <c r="C26" s="30" t="s">
        <v>136</v>
      </c>
      <c r="D26" s="31"/>
      <c r="E26" s="31"/>
      <c r="F26" s="31"/>
      <c r="G26" s="31"/>
      <c r="H26" s="31"/>
      <c r="I26" s="31"/>
      <c r="J26" s="31"/>
      <c r="K26" s="31"/>
      <c r="L26" s="31"/>
      <c r="M26" s="31"/>
      <c r="N26" s="31"/>
      <c r="O26" s="31"/>
      <c r="P26" s="31"/>
      <c r="Q26" s="31"/>
      <c r="R26" s="31"/>
      <c r="S26" s="32"/>
      <c r="T26" s="3"/>
      <c r="U26" s="3"/>
      <c r="V26" s="3"/>
      <c r="W26" s="3"/>
      <c r="X26" s="3"/>
      <c r="Y26" s="3"/>
      <c r="Z26" s="3"/>
      <c r="AA26" s="3"/>
      <c r="AB26" s="3"/>
    </row>
    <row r="27" spans="1:28" ht="14.5" thickBot="1" x14ac:dyDescent="0.35">
      <c r="A27" s="3"/>
      <c r="B27" s="33"/>
      <c r="C27" s="34"/>
      <c r="D27" s="34"/>
      <c r="E27" s="34"/>
      <c r="F27" s="34"/>
      <c r="G27" s="34"/>
      <c r="H27" s="34"/>
      <c r="I27" s="34"/>
      <c r="J27" s="34"/>
      <c r="K27" s="34"/>
      <c r="L27" s="34"/>
      <c r="M27" s="34"/>
      <c r="N27" s="34"/>
      <c r="O27" s="34"/>
      <c r="P27" s="34"/>
      <c r="Q27" s="34"/>
      <c r="R27" s="34"/>
      <c r="S27" s="35"/>
      <c r="T27" s="3"/>
      <c r="U27" s="3"/>
      <c r="V27" s="3"/>
      <c r="W27" s="3"/>
      <c r="X27" s="3"/>
      <c r="Y27" s="3"/>
      <c r="Z27" s="3"/>
      <c r="AA27" s="3"/>
      <c r="AB27" s="3"/>
    </row>
    <row r="28" spans="1:28" x14ac:dyDescent="0.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1:28" x14ac:dyDescent="0.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1:28" x14ac:dyDescent="0.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1:28" x14ac:dyDescent="0.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x14ac:dyDescent="0.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1:28"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x14ac:dyDescent="0.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x14ac:dyDescent="0.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x14ac:dyDescent="0.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x14ac:dyDescent="0.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x14ac:dyDescent="0.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x14ac:dyDescent="0.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x14ac:dyDescent="0.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x14ac:dyDescent="0.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x14ac:dyDescent="0.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x14ac:dyDescent="0.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x14ac:dyDescent="0.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x14ac:dyDescent="0.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x14ac:dyDescent="0.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x14ac:dyDescent="0.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x14ac:dyDescent="0.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20:28" x14ac:dyDescent="0.3">
      <c r="T49" s="3"/>
      <c r="U49" s="3"/>
      <c r="V49" s="3"/>
      <c r="W49" s="3"/>
      <c r="X49" s="3"/>
      <c r="Y49" s="3"/>
      <c r="Z49" s="3"/>
      <c r="AA49" s="3"/>
      <c r="AB49" s="3"/>
    </row>
  </sheetData>
  <mergeCells count="3">
    <mergeCell ref="B2:S2"/>
    <mergeCell ref="B5:S13"/>
    <mergeCell ref="B16:S18"/>
  </mergeCells>
  <hyperlinks>
    <hyperlink ref="C24" r:id="rId1" display="https://nam04.safelinks.protection.outlook.com/?url=https%3A%2F%2Fwww.eia.gov%2Fconsumption%2Fmanufacturing%2Fdata%2F2014%2F&amp;data=02%7C01%7CJCullen%40appliedenergygroup.com%7Ca25e8d5204b64d44156f08d7f045badc%7Cd11dfc6a833a471284dbfc468665e0e1%7C0%7C0%7C637242054599481322&amp;sdata=ZjExm3jrpkjsvqHr4wytDSCKjdckEXl4WKBI1pI2sYw%3D&amp;reserved=0"/>
    <hyperlink ref="C26" r:id="rId2" display="https://nam04.safelinks.protection.outlook.com/?url=https%3A%2F%2Fneea.org%2Fresources%2F2014-ifsa-final-report&amp;data=02%7C01%7CJCullen%40appliedenergygroup.com%7Ca25e8d5204b64d44156f08d7f045badc%7Cd11dfc6a833a471284dbfc468665e0e1%7C0%7C0%7C637242054599481322&amp;sdata=98D93h1fTUhxFrFltszrVildTZsZ3rwuSOVGcwYjG48%3D&amp;reserved=0"/>
    <hyperlink ref="C22"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Y630"/>
  <sheetViews>
    <sheetView workbookViewId="0">
      <selection activeCell="C264" sqref="C264"/>
    </sheetView>
  </sheetViews>
  <sheetFormatPr defaultRowHeight="14" x14ac:dyDescent="0.3"/>
  <cols>
    <col min="1" max="1" width="14.58203125" customWidth="1"/>
    <col min="2" max="2" width="26" customWidth="1"/>
    <col min="3" max="4" width="14.58203125" customWidth="1"/>
    <col min="5" max="5" width="1.33203125" customWidth="1"/>
    <col min="6" max="6" width="14.58203125" customWidth="1"/>
    <col min="7" max="7" width="26" customWidth="1"/>
    <col min="8" max="9" width="14.58203125" customWidth="1"/>
    <col min="10" max="10" width="1.33203125" customWidth="1"/>
    <col min="11" max="11" width="14.58203125" customWidth="1"/>
    <col min="12" max="12" width="26" customWidth="1"/>
    <col min="13" max="14" width="14.58203125" customWidth="1"/>
    <col min="15" max="15" width="1.33203125" customWidth="1"/>
    <col min="16" max="16" width="14.58203125" customWidth="1"/>
    <col min="17" max="17" width="26" customWidth="1"/>
    <col min="18" max="19" width="14.58203125" customWidth="1"/>
    <col min="20" max="20" width="1.33203125" customWidth="1"/>
    <col min="21" max="21" width="14.58203125" customWidth="1"/>
    <col min="22" max="22" width="26" customWidth="1"/>
    <col min="23" max="24" width="14.58203125" customWidth="1"/>
    <col min="25" max="25" width="1.33203125" customWidth="1"/>
  </cols>
  <sheetData>
    <row r="1" spans="1:25" ht="20.5" thickBot="1" x14ac:dyDescent="0.45">
      <c r="A1" s="77" t="s">
        <v>140</v>
      </c>
      <c r="B1" s="78"/>
      <c r="C1" s="78"/>
      <c r="D1" s="78"/>
      <c r="E1" s="36"/>
      <c r="F1" s="79" t="s">
        <v>141</v>
      </c>
      <c r="G1" s="79"/>
      <c r="H1" s="79"/>
      <c r="I1" s="79"/>
      <c r="J1" s="36"/>
      <c r="K1" s="80" t="s">
        <v>142</v>
      </c>
      <c r="L1" s="80"/>
      <c r="M1" s="80"/>
      <c r="N1" s="80"/>
      <c r="O1" s="36"/>
      <c r="P1" s="81" t="s">
        <v>143</v>
      </c>
      <c r="Q1" s="81"/>
      <c r="R1" s="81"/>
      <c r="S1" s="81"/>
      <c r="T1" s="36"/>
      <c r="U1" s="82" t="s">
        <v>144</v>
      </c>
      <c r="V1" s="82"/>
      <c r="W1" s="82"/>
      <c r="X1" s="83"/>
      <c r="Y1" s="37"/>
    </row>
    <row r="2" spans="1:25" ht="15.5" thickBot="1" x14ac:dyDescent="0.35">
      <c r="A2" s="75" t="s">
        <v>8</v>
      </c>
      <c r="B2" s="75"/>
      <c r="C2" s="75"/>
      <c r="D2" s="75"/>
      <c r="E2" s="37"/>
      <c r="F2" s="75" t="s">
        <v>8</v>
      </c>
      <c r="G2" s="75"/>
      <c r="H2" s="75"/>
      <c r="I2" s="75"/>
      <c r="J2" s="37"/>
      <c r="K2" s="75" t="s">
        <v>8</v>
      </c>
      <c r="L2" s="75"/>
      <c r="M2" s="75"/>
      <c r="N2" s="75"/>
      <c r="O2" s="37"/>
      <c r="P2" s="75" t="s">
        <v>8</v>
      </c>
      <c r="Q2" s="75"/>
      <c r="R2" s="75"/>
      <c r="S2" s="75"/>
      <c r="T2" s="37"/>
      <c r="U2" s="75" t="s">
        <v>8</v>
      </c>
      <c r="V2" s="75"/>
      <c r="W2" s="75"/>
      <c r="X2" s="75"/>
      <c r="Y2" s="37"/>
    </row>
    <row r="3" spans="1:25" ht="14.5" thickTop="1" x14ac:dyDescent="0.3">
      <c r="A3" s="50"/>
      <c r="B3" s="51"/>
      <c r="C3" s="52" t="s">
        <v>8</v>
      </c>
      <c r="D3" s="50"/>
      <c r="E3" s="37"/>
      <c r="F3" s="50"/>
      <c r="G3" s="51"/>
      <c r="H3" s="52" t="s">
        <v>8</v>
      </c>
      <c r="I3" s="50"/>
      <c r="J3" s="37"/>
      <c r="K3" s="50"/>
      <c r="L3" s="51"/>
      <c r="M3" s="52" t="s">
        <v>8</v>
      </c>
      <c r="N3" s="50"/>
      <c r="O3" s="37"/>
      <c r="P3" s="50"/>
      <c r="Q3" s="51"/>
      <c r="R3" s="52" t="s">
        <v>8</v>
      </c>
      <c r="S3" s="50"/>
      <c r="T3" s="37"/>
      <c r="U3" s="50"/>
      <c r="V3" s="51"/>
      <c r="W3" s="52" t="s">
        <v>8</v>
      </c>
      <c r="X3" s="50"/>
      <c r="Y3" s="37"/>
    </row>
    <row r="4" spans="1:25" x14ac:dyDescent="0.3">
      <c r="A4" s="50"/>
      <c r="B4" s="54" t="s">
        <v>145</v>
      </c>
      <c r="C4" s="55">
        <v>122.302937</v>
      </c>
      <c r="D4" s="50"/>
      <c r="E4" s="37"/>
      <c r="F4" s="50"/>
      <c r="G4" s="54" t="s">
        <v>145</v>
      </c>
      <c r="H4" s="55">
        <v>89.828460809987035</v>
      </c>
      <c r="I4" s="50"/>
      <c r="J4" s="37"/>
      <c r="K4" s="50"/>
      <c r="L4" s="54" t="s">
        <v>145</v>
      </c>
      <c r="M4" s="55">
        <v>13.872770015506282</v>
      </c>
      <c r="N4" s="50"/>
      <c r="O4" s="37"/>
      <c r="P4" s="50"/>
      <c r="Q4" s="54" t="s">
        <v>145</v>
      </c>
      <c r="R4" s="55">
        <v>59.216692504630778</v>
      </c>
      <c r="S4" s="50"/>
      <c r="T4" s="37"/>
      <c r="U4" s="50"/>
      <c r="V4" s="54" t="s">
        <v>145</v>
      </c>
      <c r="W4" s="55">
        <v>10.292222864291368</v>
      </c>
      <c r="X4" s="50"/>
      <c r="Y4" s="37"/>
    </row>
    <row r="5" spans="1:25" ht="15.5" customHeight="1" x14ac:dyDescent="0.3">
      <c r="A5" s="50"/>
      <c r="B5" s="53"/>
      <c r="C5" s="56"/>
      <c r="D5" s="50"/>
      <c r="E5" s="37"/>
      <c r="F5" s="50"/>
      <c r="G5" s="53"/>
      <c r="H5" s="56"/>
      <c r="I5" s="50"/>
      <c r="J5" s="37"/>
      <c r="K5" s="50"/>
      <c r="L5" s="53"/>
      <c r="M5" s="56"/>
      <c r="N5" s="50"/>
      <c r="O5" s="37"/>
      <c r="P5" s="50"/>
      <c r="Q5" s="53"/>
      <c r="R5" s="56"/>
      <c r="S5" s="50"/>
      <c r="T5" s="37"/>
      <c r="U5" s="50"/>
      <c r="V5" s="53"/>
      <c r="W5" s="56"/>
      <c r="X5" s="50"/>
      <c r="Y5" s="37"/>
    </row>
    <row r="6" spans="1:25" ht="14.5" thickBot="1" x14ac:dyDescent="0.35">
      <c r="A6" s="74" t="s">
        <v>166</v>
      </c>
      <c r="B6" s="74"/>
      <c r="C6" s="74"/>
      <c r="D6" s="74"/>
      <c r="E6" s="37"/>
      <c r="F6" s="74" t="s">
        <v>166</v>
      </c>
      <c r="G6" s="74"/>
      <c r="H6" s="74"/>
      <c r="I6" s="74"/>
      <c r="J6" s="37"/>
      <c r="K6" s="74" t="s">
        <v>166</v>
      </c>
      <c r="L6" s="74"/>
      <c r="M6" s="74"/>
      <c r="N6" s="74"/>
      <c r="O6" s="37"/>
      <c r="P6" s="74" t="s">
        <v>166</v>
      </c>
      <c r="Q6" s="74"/>
      <c r="R6" s="74"/>
      <c r="S6" s="74"/>
      <c r="T6" s="37"/>
      <c r="U6" s="74" t="s">
        <v>166</v>
      </c>
      <c r="V6" s="74"/>
      <c r="W6" s="74"/>
      <c r="X6" s="74"/>
      <c r="Y6" s="37"/>
    </row>
    <row r="7" spans="1:25" ht="14.5" thickTop="1" x14ac:dyDescent="0.3">
      <c r="A7" s="73" t="s">
        <v>33</v>
      </c>
      <c r="B7" s="70" t="s">
        <v>52</v>
      </c>
      <c r="C7" s="70" t="s">
        <v>146</v>
      </c>
      <c r="D7" s="42" t="s">
        <v>147</v>
      </c>
      <c r="E7" s="37"/>
      <c r="F7" s="73" t="s">
        <v>33</v>
      </c>
      <c r="G7" s="70" t="s">
        <v>52</v>
      </c>
      <c r="H7" s="70" t="s">
        <v>146</v>
      </c>
      <c r="I7" s="42" t="s">
        <v>147</v>
      </c>
      <c r="J7" s="37"/>
      <c r="K7" s="73" t="s">
        <v>33</v>
      </c>
      <c r="L7" s="70" t="s">
        <v>52</v>
      </c>
      <c r="M7" s="70" t="s">
        <v>146</v>
      </c>
      <c r="N7" s="42" t="s">
        <v>147</v>
      </c>
      <c r="O7" s="37"/>
      <c r="P7" s="73" t="s">
        <v>33</v>
      </c>
      <c r="Q7" s="70" t="s">
        <v>52</v>
      </c>
      <c r="R7" s="70" t="s">
        <v>146</v>
      </c>
      <c r="S7" s="42" t="s">
        <v>147</v>
      </c>
      <c r="T7" s="37"/>
      <c r="U7" s="73" t="s">
        <v>33</v>
      </c>
      <c r="V7" s="70" t="s">
        <v>52</v>
      </c>
      <c r="W7" s="70" t="s">
        <v>146</v>
      </c>
      <c r="X7" s="42" t="s">
        <v>147</v>
      </c>
      <c r="Y7" s="37"/>
    </row>
    <row r="8" spans="1:25" ht="14.5" thickBot="1" x14ac:dyDescent="0.35">
      <c r="A8" s="74"/>
      <c r="B8" s="71"/>
      <c r="C8" s="71"/>
      <c r="D8" s="43" t="s">
        <v>148</v>
      </c>
      <c r="E8" s="37"/>
      <c r="F8" s="74"/>
      <c r="G8" s="71"/>
      <c r="H8" s="71"/>
      <c r="I8" s="43" t="s">
        <v>148</v>
      </c>
      <c r="J8" s="37"/>
      <c r="K8" s="74"/>
      <c r="L8" s="71"/>
      <c r="M8" s="71"/>
      <c r="N8" s="43" t="s">
        <v>148</v>
      </c>
      <c r="O8" s="37"/>
      <c r="P8" s="74"/>
      <c r="Q8" s="71"/>
      <c r="R8" s="71"/>
      <c r="S8" s="43" t="s">
        <v>148</v>
      </c>
      <c r="T8" s="37"/>
      <c r="U8" s="74"/>
      <c r="V8" s="71"/>
      <c r="W8" s="71"/>
      <c r="X8" s="43" t="s">
        <v>148</v>
      </c>
      <c r="Y8" s="37"/>
    </row>
    <row r="9" spans="1:25" ht="14.5" thickTop="1" x14ac:dyDescent="0.3">
      <c r="A9" s="50" t="s">
        <v>149</v>
      </c>
      <c r="B9" s="50" t="s">
        <v>150</v>
      </c>
      <c r="C9" s="57">
        <v>2.5000000000000001E-2</v>
      </c>
      <c r="D9" s="58">
        <v>2.5770365523304223E-3</v>
      </c>
      <c r="E9" s="37"/>
      <c r="F9" s="50" t="s">
        <v>149</v>
      </c>
      <c r="G9" s="50" t="s">
        <v>150</v>
      </c>
      <c r="H9" s="57">
        <v>2.5000000000000001E-2</v>
      </c>
      <c r="I9" s="58">
        <v>0</v>
      </c>
      <c r="J9" s="37"/>
      <c r="K9" s="50" t="s">
        <v>149</v>
      </c>
      <c r="L9" s="50" t="s">
        <v>150</v>
      </c>
      <c r="M9" s="57">
        <v>2.5000000000000001E-2</v>
      </c>
      <c r="N9" s="58">
        <v>2.743192802792226E-4</v>
      </c>
      <c r="O9" s="37"/>
      <c r="P9" s="50" t="s">
        <v>149</v>
      </c>
      <c r="Q9" s="50" t="s">
        <v>150</v>
      </c>
      <c r="R9" s="57">
        <v>2.5000000000000001E-2</v>
      </c>
      <c r="S9" s="58">
        <v>1.1939682670818808E-3</v>
      </c>
      <c r="T9" s="37"/>
      <c r="U9" s="50" t="s">
        <v>149</v>
      </c>
      <c r="V9" s="50" t="s">
        <v>150</v>
      </c>
      <c r="W9" s="57">
        <v>2.5000000000000001E-2</v>
      </c>
      <c r="X9" s="58">
        <v>0</v>
      </c>
      <c r="Y9" s="37"/>
    </row>
    <row r="10" spans="1:25" x14ac:dyDescent="0.3">
      <c r="A10" s="50" t="s">
        <v>149</v>
      </c>
      <c r="B10" s="50" t="s">
        <v>151</v>
      </c>
      <c r="C10" s="57">
        <v>2.5000000000000001E-2</v>
      </c>
      <c r="D10" s="58">
        <v>0</v>
      </c>
      <c r="E10" s="37"/>
      <c r="F10" s="50" t="s">
        <v>149</v>
      </c>
      <c r="G10" s="50" t="s">
        <v>151</v>
      </c>
      <c r="H10" s="57">
        <v>2.5000000000000001E-2</v>
      </c>
      <c r="I10" s="58">
        <v>0</v>
      </c>
      <c r="J10" s="37"/>
      <c r="K10" s="50" t="s">
        <v>149</v>
      </c>
      <c r="L10" s="50" t="s">
        <v>151</v>
      </c>
      <c r="M10" s="57">
        <v>2.5000000000000001E-2</v>
      </c>
      <c r="N10" s="58">
        <v>0</v>
      </c>
      <c r="O10" s="37"/>
      <c r="P10" s="50" t="s">
        <v>149</v>
      </c>
      <c r="Q10" s="50" t="s">
        <v>151</v>
      </c>
      <c r="R10" s="57">
        <v>2.5000000000000001E-2</v>
      </c>
      <c r="S10" s="58">
        <v>0</v>
      </c>
      <c r="T10" s="37"/>
      <c r="U10" s="50" t="s">
        <v>149</v>
      </c>
      <c r="V10" s="50" t="s">
        <v>151</v>
      </c>
      <c r="W10" s="57">
        <v>2.5000000000000001E-2</v>
      </c>
      <c r="X10" s="58">
        <v>0</v>
      </c>
      <c r="Y10" s="37"/>
    </row>
    <row r="11" spans="1:25" x14ac:dyDescent="0.3">
      <c r="A11" s="50" t="s">
        <v>149</v>
      </c>
      <c r="B11" s="50" t="s">
        <v>152</v>
      </c>
      <c r="C11" s="57">
        <v>0.13126147999625579</v>
      </c>
      <c r="D11" s="58">
        <v>2.451025465653327</v>
      </c>
      <c r="E11" s="37"/>
      <c r="F11" s="50" t="s">
        <v>149</v>
      </c>
      <c r="G11" s="50" t="s">
        <v>152</v>
      </c>
      <c r="H11" s="57">
        <v>0.10219626602208236</v>
      </c>
      <c r="I11" s="58">
        <v>1.6779233826600353</v>
      </c>
      <c r="J11" s="37"/>
      <c r="K11" s="50" t="s">
        <v>149</v>
      </c>
      <c r="L11" s="50" t="s">
        <v>152</v>
      </c>
      <c r="M11" s="57">
        <v>0.13713845026267724</v>
      </c>
      <c r="N11" s="58">
        <v>0.29809778820271843</v>
      </c>
      <c r="O11" s="37"/>
      <c r="P11" s="50" t="s">
        <v>149</v>
      </c>
      <c r="Q11" s="50" t="s">
        <v>152</v>
      </c>
      <c r="R11" s="57">
        <v>0.13722176436708539</v>
      </c>
      <c r="S11" s="58">
        <v>1.2914800368788619</v>
      </c>
      <c r="T11" s="37"/>
      <c r="U11" s="50" t="s">
        <v>149</v>
      </c>
      <c r="V11" s="50" t="s">
        <v>152</v>
      </c>
      <c r="W11" s="57">
        <v>0.1063795015731996</v>
      </c>
      <c r="X11" s="58">
        <v>0.20843587590036644</v>
      </c>
      <c r="Y11" s="37"/>
    </row>
    <row r="12" spans="1:25" x14ac:dyDescent="0.3">
      <c r="A12" s="50" t="s">
        <v>149</v>
      </c>
      <c r="B12" s="50" t="s">
        <v>153</v>
      </c>
      <c r="C12" s="57">
        <v>2.2057197037608587E-2</v>
      </c>
      <c r="D12" s="58">
        <v>0.28413897821176687</v>
      </c>
      <c r="E12" s="37"/>
      <c r="F12" s="50" t="s">
        <v>149</v>
      </c>
      <c r="G12" s="50" t="s">
        <v>153</v>
      </c>
      <c r="H12" s="57">
        <v>1.6909917018605058E-2</v>
      </c>
      <c r="I12" s="58">
        <v>0.17711896239521924</v>
      </c>
      <c r="J12" s="37"/>
      <c r="K12" s="50" t="s">
        <v>149</v>
      </c>
      <c r="L12" s="50" t="s">
        <v>153</v>
      </c>
      <c r="M12" s="57">
        <v>2.2057197037608587E-2</v>
      </c>
      <c r="N12" s="58">
        <v>3.4606992989759611E-2</v>
      </c>
      <c r="O12" s="37"/>
      <c r="P12" s="50" t="s">
        <v>149</v>
      </c>
      <c r="Q12" s="50" t="s">
        <v>153</v>
      </c>
      <c r="R12" s="57">
        <v>2.2057197037608587E-2</v>
      </c>
      <c r="S12" s="58">
        <v>0.14993548886826974</v>
      </c>
      <c r="T12" s="37"/>
      <c r="U12" s="50" t="s">
        <v>149</v>
      </c>
      <c r="V12" s="50" t="s">
        <v>153</v>
      </c>
      <c r="W12" s="57">
        <v>1.6909917018605058E-2</v>
      </c>
      <c r="X12" s="58">
        <v>2.1999223388838945E-2</v>
      </c>
      <c r="Y12" s="37"/>
    </row>
    <row r="13" spans="1:25" x14ac:dyDescent="0.3">
      <c r="A13" s="50" t="s">
        <v>149</v>
      </c>
      <c r="B13" s="50" t="s">
        <v>154</v>
      </c>
      <c r="C13" s="57">
        <v>0</v>
      </c>
      <c r="D13" s="58">
        <v>0</v>
      </c>
      <c r="E13" s="37"/>
      <c r="F13" s="50" t="s">
        <v>149</v>
      </c>
      <c r="G13" s="50" t="s">
        <v>154</v>
      </c>
      <c r="H13" s="57">
        <v>0</v>
      </c>
      <c r="I13" s="58">
        <v>0</v>
      </c>
      <c r="J13" s="37"/>
      <c r="K13" s="50" t="s">
        <v>149</v>
      </c>
      <c r="L13" s="50" t="s">
        <v>154</v>
      </c>
      <c r="M13" s="57">
        <v>0</v>
      </c>
      <c r="N13" s="58">
        <v>0</v>
      </c>
      <c r="O13" s="37"/>
      <c r="P13" s="50" t="s">
        <v>149</v>
      </c>
      <c r="Q13" s="50" t="s">
        <v>154</v>
      </c>
      <c r="R13" s="57">
        <v>0</v>
      </c>
      <c r="S13" s="58">
        <v>0</v>
      </c>
      <c r="T13" s="37"/>
      <c r="U13" s="50" t="s">
        <v>149</v>
      </c>
      <c r="V13" s="50" t="s">
        <v>154</v>
      </c>
      <c r="W13" s="57">
        <v>0</v>
      </c>
      <c r="X13" s="58">
        <v>0</v>
      </c>
      <c r="Y13" s="37"/>
    </row>
    <row r="14" spans="1:25" x14ac:dyDescent="0.3">
      <c r="A14" s="50" t="s">
        <v>155</v>
      </c>
      <c r="B14" s="50" t="s">
        <v>156</v>
      </c>
      <c r="C14" s="57">
        <v>6.1425035015076242E-2</v>
      </c>
      <c r="D14" s="58">
        <v>1.2692065984967251</v>
      </c>
      <c r="E14" s="37"/>
      <c r="F14" s="50" t="s">
        <v>155</v>
      </c>
      <c r="G14" s="50" t="s">
        <v>156</v>
      </c>
      <c r="H14" s="57">
        <v>4.7570697875112767E-3</v>
      </c>
      <c r="I14" s="58">
        <v>7.9558254504360007E-2</v>
      </c>
      <c r="J14" s="37"/>
      <c r="K14" s="50" t="s">
        <v>155</v>
      </c>
      <c r="L14" s="50" t="s">
        <v>156</v>
      </c>
      <c r="M14" s="57">
        <v>6.1425035015076242E-2</v>
      </c>
      <c r="N14" s="58">
        <v>5.009499787829972E-2</v>
      </c>
      <c r="O14" s="37"/>
      <c r="P14" s="50" t="s">
        <v>155</v>
      </c>
      <c r="Q14" s="50" t="s">
        <v>156</v>
      </c>
      <c r="R14" s="57">
        <v>6.1425035015076242E-2</v>
      </c>
      <c r="S14" s="58">
        <v>0.20777703676963849</v>
      </c>
      <c r="T14" s="37"/>
      <c r="U14" s="50" t="s">
        <v>155</v>
      </c>
      <c r="V14" s="50" t="s">
        <v>156</v>
      </c>
      <c r="W14" s="57">
        <v>4.7570697875112767E-3</v>
      </c>
      <c r="X14" s="58">
        <v>6.0598726736175229E-3</v>
      </c>
      <c r="Y14" s="37"/>
    </row>
    <row r="15" spans="1:25" x14ac:dyDescent="0.3">
      <c r="A15" s="50" t="s">
        <v>155</v>
      </c>
      <c r="B15" s="50" t="s">
        <v>157</v>
      </c>
      <c r="C15" s="57">
        <v>9.5741190985577981E-3</v>
      </c>
      <c r="D15" s="58">
        <v>0.18840674004694674</v>
      </c>
      <c r="E15" s="37"/>
      <c r="F15" s="50" t="s">
        <v>155</v>
      </c>
      <c r="G15" s="50" t="s">
        <v>157</v>
      </c>
      <c r="H15" s="57">
        <v>2.5730948006811107E-2</v>
      </c>
      <c r="I15" s="58">
        <v>0.40983798883097633</v>
      </c>
      <c r="J15" s="37"/>
      <c r="K15" s="50" t="s">
        <v>155</v>
      </c>
      <c r="L15" s="50" t="s">
        <v>157</v>
      </c>
      <c r="M15" s="57">
        <v>9.5741190985577981E-3</v>
      </c>
      <c r="N15" s="58">
        <v>7.4363269573984305E-3</v>
      </c>
      <c r="O15" s="37"/>
      <c r="P15" s="50" t="s">
        <v>155</v>
      </c>
      <c r="Q15" s="50" t="s">
        <v>157</v>
      </c>
      <c r="R15" s="57">
        <v>9.5741190985577981E-3</v>
      </c>
      <c r="S15" s="58">
        <v>3.0843358520786318E-2</v>
      </c>
      <c r="T15" s="37"/>
      <c r="U15" s="50" t="s">
        <v>155</v>
      </c>
      <c r="V15" s="50" t="s">
        <v>157</v>
      </c>
      <c r="W15" s="57">
        <v>2.5730948006811107E-2</v>
      </c>
      <c r="X15" s="58">
        <v>3.1216949700563008E-2</v>
      </c>
      <c r="Y15" s="37"/>
    </row>
    <row r="16" spans="1:25" x14ac:dyDescent="0.3">
      <c r="A16" s="50" t="s">
        <v>155</v>
      </c>
      <c r="B16" s="50" t="s">
        <v>153</v>
      </c>
      <c r="C16" s="57">
        <v>2.2057197037608587E-2</v>
      </c>
      <c r="D16" s="58">
        <v>0.37006740331029891</v>
      </c>
      <c r="E16" s="37"/>
      <c r="F16" s="50" t="s">
        <v>155</v>
      </c>
      <c r="G16" s="50" t="s">
        <v>153</v>
      </c>
      <c r="H16" s="57">
        <v>1.6909917018605058E-2</v>
      </c>
      <c r="I16" s="58">
        <v>0.24054717531748224</v>
      </c>
      <c r="J16" s="37"/>
      <c r="K16" s="50" t="s">
        <v>155</v>
      </c>
      <c r="L16" s="50" t="s">
        <v>153</v>
      </c>
      <c r="M16" s="57">
        <v>2.2057197037608587E-2</v>
      </c>
      <c r="N16" s="58">
        <v>1.6344679184294601E-2</v>
      </c>
      <c r="O16" s="37"/>
      <c r="P16" s="50" t="s">
        <v>155</v>
      </c>
      <c r="Q16" s="50" t="s">
        <v>153</v>
      </c>
      <c r="R16" s="57">
        <v>2.2057197037608587E-2</v>
      </c>
      <c r="S16" s="58">
        <v>6.8644722679311168E-2</v>
      </c>
      <c r="T16" s="37"/>
      <c r="U16" s="50" t="s">
        <v>155</v>
      </c>
      <c r="V16" s="50" t="s">
        <v>153</v>
      </c>
      <c r="W16" s="57">
        <v>1.6909917018605058E-2</v>
      </c>
      <c r="X16" s="58">
        <v>1.7856230687931275E-2</v>
      </c>
      <c r="Y16" s="37"/>
    </row>
    <row r="17" spans="1:25" x14ac:dyDescent="0.3">
      <c r="A17" s="50" t="s">
        <v>155</v>
      </c>
      <c r="B17" s="50" t="s">
        <v>154</v>
      </c>
      <c r="C17" s="57">
        <v>0</v>
      </c>
      <c r="D17" s="58">
        <v>0</v>
      </c>
      <c r="E17" s="37"/>
      <c r="F17" s="50" t="s">
        <v>155</v>
      </c>
      <c r="G17" s="50" t="s">
        <v>154</v>
      </c>
      <c r="H17" s="57">
        <v>0</v>
      </c>
      <c r="I17" s="58">
        <v>0</v>
      </c>
      <c r="J17" s="37"/>
      <c r="K17" s="50" t="s">
        <v>155</v>
      </c>
      <c r="L17" s="50" t="s">
        <v>154</v>
      </c>
      <c r="M17" s="57">
        <v>0</v>
      </c>
      <c r="N17" s="58">
        <v>0</v>
      </c>
      <c r="O17" s="37"/>
      <c r="P17" s="50" t="s">
        <v>155</v>
      </c>
      <c r="Q17" s="50" t="s">
        <v>154</v>
      </c>
      <c r="R17" s="57">
        <v>0</v>
      </c>
      <c r="S17" s="58">
        <v>0</v>
      </c>
      <c r="T17" s="37"/>
      <c r="U17" s="50" t="s">
        <v>155</v>
      </c>
      <c r="V17" s="50" t="s">
        <v>154</v>
      </c>
      <c r="W17" s="57">
        <v>0</v>
      </c>
      <c r="X17" s="58">
        <v>0</v>
      </c>
      <c r="Y17" s="37"/>
    </row>
    <row r="18" spans="1:25" x14ac:dyDescent="0.3">
      <c r="A18" s="50" t="s">
        <v>158</v>
      </c>
      <c r="B18" s="50" t="s">
        <v>158</v>
      </c>
      <c r="C18" s="57">
        <v>1</v>
      </c>
      <c r="D18" s="58">
        <v>5.6651568287448892</v>
      </c>
      <c r="E18" s="37"/>
      <c r="F18" s="50" t="s">
        <v>158</v>
      </c>
      <c r="G18" s="50" t="s">
        <v>158</v>
      </c>
      <c r="H18" s="57">
        <v>1</v>
      </c>
      <c r="I18" s="58">
        <v>4.9291197180571817</v>
      </c>
      <c r="J18" s="37"/>
      <c r="K18" s="50" t="s">
        <v>158</v>
      </c>
      <c r="L18" s="50" t="s">
        <v>158</v>
      </c>
      <c r="M18" s="57">
        <v>1</v>
      </c>
      <c r="N18" s="58">
        <v>0.75359511674932367</v>
      </c>
      <c r="O18" s="37"/>
      <c r="P18" s="50" t="s">
        <v>158</v>
      </c>
      <c r="Q18" s="50" t="s">
        <v>158</v>
      </c>
      <c r="R18" s="57">
        <v>1</v>
      </c>
      <c r="S18" s="58">
        <v>3.2035718764544159</v>
      </c>
      <c r="T18" s="37"/>
      <c r="U18" s="50" t="s">
        <v>158</v>
      </c>
      <c r="V18" s="50" t="s">
        <v>158</v>
      </c>
      <c r="W18" s="57">
        <v>1</v>
      </c>
      <c r="X18" s="58">
        <v>0.57537110394642876</v>
      </c>
      <c r="Y18" s="37"/>
    </row>
    <row r="19" spans="1:25" x14ac:dyDescent="0.3">
      <c r="A19" s="50" t="s">
        <v>159</v>
      </c>
      <c r="B19" s="50" t="s">
        <v>160</v>
      </c>
      <c r="C19" s="57">
        <v>1</v>
      </c>
      <c r="D19" s="58">
        <v>0.5061136874031853</v>
      </c>
      <c r="E19" s="37"/>
      <c r="F19" s="50" t="s">
        <v>159</v>
      </c>
      <c r="G19" s="50" t="s">
        <v>160</v>
      </c>
      <c r="H19" s="57">
        <v>1</v>
      </c>
      <c r="I19" s="58">
        <v>0.37172789672495815</v>
      </c>
      <c r="J19" s="37"/>
      <c r="K19" s="50" t="s">
        <v>159</v>
      </c>
      <c r="L19" s="50" t="s">
        <v>160</v>
      </c>
      <c r="M19" s="57">
        <v>1</v>
      </c>
      <c r="N19" s="58">
        <v>5.7408259844522198E-2</v>
      </c>
      <c r="O19" s="37"/>
      <c r="P19" s="50" t="s">
        <v>159</v>
      </c>
      <c r="Q19" s="50" t="s">
        <v>160</v>
      </c>
      <c r="R19" s="57">
        <v>1</v>
      </c>
      <c r="S19" s="58">
        <v>0.24505035884248014</v>
      </c>
      <c r="T19" s="37"/>
      <c r="U19" s="50" t="s">
        <v>159</v>
      </c>
      <c r="V19" s="50" t="s">
        <v>160</v>
      </c>
      <c r="W19" s="57">
        <v>1</v>
      </c>
      <c r="X19" s="58">
        <v>4.2591249181709166E-2</v>
      </c>
      <c r="Y19" s="37"/>
    </row>
    <row r="20" spans="1:25" x14ac:dyDescent="0.3">
      <c r="A20" s="50" t="s">
        <v>159</v>
      </c>
      <c r="B20" s="50" t="s">
        <v>161</v>
      </c>
      <c r="C20" s="57">
        <v>1</v>
      </c>
      <c r="D20" s="58">
        <v>1.5520730415254396</v>
      </c>
      <c r="E20" s="37"/>
      <c r="F20" s="50" t="s">
        <v>159</v>
      </c>
      <c r="G20" s="50" t="s">
        <v>161</v>
      </c>
      <c r="H20" s="57">
        <v>1</v>
      </c>
      <c r="I20" s="58">
        <v>1.1399589887600603</v>
      </c>
      <c r="J20" s="37"/>
      <c r="K20" s="50" t="s">
        <v>159</v>
      </c>
      <c r="L20" s="50" t="s">
        <v>161</v>
      </c>
      <c r="M20" s="57">
        <v>1</v>
      </c>
      <c r="N20" s="58">
        <v>0.17605098357000004</v>
      </c>
      <c r="O20" s="37"/>
      <c r="P20" s="50" t="s">
        <v>159</v>
      </c>
      <c r="Q20" s="50" t="s">
        <v>161</v>
      </c>
      <c r="R20" s="57">
        <v>1</v>
      </c>
      <c r="S20" s="58">
        <v>0.75148344184685445</v>
      </c>
      <c r="T20" s="37"/>
      <c r="U20" s="50" t="s">
        <v>159</v>
      </c>
      <c r="V20" s="50" t="s">
        <v>161</v>
      </c>
      <c r="W20" s="57">
        <v>1</v>
      </c>
      <c r="X20" s="58">
        <v>0.13061241239888111</v>
      </c>
      <c r="Y20" s="37"/>
    </row>
    <row r="21" spans="1:25" x14ac:dyDescent="0.3">
      <c r="A21" s="50" t="s">
        <v>159</v>
      </c>
      <c r="B21" s="50" t="s">
        <v>162</v>
      </c>
      <c r="C21" s="57">
        <v>1</v>
      </c>
      <c r="D21" s="58">
        <v>4.5162074311149327</v>
      </c>
      <c r="E21" s="37"/>
      <c r="F21" s="50" t="s">
        <v>159</v>
      </c>
      <c r="G21" s="50" t="s">
        <v>162</v>
      </c>
      <c r="H21" s="57">
        <v>1</v>
      </c>
      <c r="I21" s="58">
        <v>3.3170418649527607</v>
      </c>
      <c r="J21" s="37"/>
      <c r="K21" s="50" t="s">
        <v>159</v>
      </c>
      <c r="L21" s="50" t="s">
        <v>162</v>
      </c>
      <c r="M21" s="57">
        <v>1</v>
      </c>
      <c r="N21" s="58">
        <v>0.51227148399696953</v>
      </c>
      <c r="O21" s="37"/>
      <c r="P21" s="50" t="s">
        <v>159</v>
      </c>
      <c r="Q21" s="50" t="s">
        <v>162</v>
      </c>
      <c r="R21" s="57">
        <v>1</v>
      </c>
      <c r="S21" s="58">
        <v>2.1866593991562229</v>
      </c>
      <c r="T21" s="37"/>
      <c r="U21" s="50" t="s">
        <v>159</v>
      </c>
      <c r="V21" s="50" t="s">
        <v>162</v>
      </c>
      <c r="W21" s="57">
        <v>1</v>
      </c>
      <c r="X21" s="58">
        <v>0.38005476011098321</v>
      </c>
      <c r="Y21" s="37"/>
    </row>
    <row r="22" spans="1:25" x14ac:dyDescent="0.3">
      <c r="A22" s="50" t="s">
        <v>163</v>
      </c>
      <c r="B22" s="50" t="s">
        <v>160</v>
      </c>
      <c r="C22" s="57">
        <v>1</v>
      </c>
      <c r="D22" s="58">
        <v>0.77022822297500038</v>
      </c>
      <c r="E22" s="37"/>
      <c r="F22" s="50" t="s">
        <v>163</v>
      </c>
      <c r="G22" s="50" t="s">
        <v>160</v>
      </c>
      <c r="H22" s="57">
        <v>1</v>
      </c>
      <c r="I22" s="58">
        <v>0.56571344433254089</v>
      </c>
      <c r="J22" s="37"/>
      <c r="K22" s="50" t="s">
        <v>163</v>
      </c>
      <c r="L22" s="50" t="s">
        <v>160</v>
      </c>
      <c r="M22" s="57">
        <v>1</v>
      </c>
      <c r="N22" s="58">
        <v>8.7366659042572875E-2</v>
      </c>
      <c r="O22" s="37"/>
      <c r="P22" s="50" t="s">
        <v>163</v>
      </c>
      <c r="Q22" s="50" t="s">
        <v>160</v>
      </c>
      <c r="R22" s="57">
        <v>1</v>
      </c>
      <c r="S22" s="58">
        <v>0.37292945661884452</v>
      </c>
      <c r="T22" s="37"/>
      <c r="U22" s="50" t="s">
        <v>163</v>
      </c>
      <c r="V22" s="50" t="s">
        <v>160</v>
      </c>
      <c r="W22" s="57">
        <v>1</v>
      </c>
      <c r="X22" s="58">
        <v>6.4817417485450946E-2</v>
      </c>
      <c r="Y22" s="37"/>
    </row>
    <row r="23" spans="1:25" x14ac:dyDescent="0.3">
      <c r="A23" s="50" t="s">
        <v>163</v>
      </c>
      <c r="B23" s="50" t="s">
        <v>164</v>
      </c>
      <c r="C23" s="57">
        <v>1</v>
      </c>
      <c r="D23" s="58">
        <v>0.45092330976302036</v>
      </c>
      <c r="E23" s="37"/>
      <c r="F23" s="50" t="s">
        <v>163</v>
      </c>
      <c r="G23" s="50" t="s">
        <v>164</v>
      </c>
      <c r="H23" s="57">
        <v>1</v>
      </c>
      <c r="I23" s="58">
        <v>0.33119193907303396</v>
      </c>
      <c r="J23" s="37"/>
      <c r="K23" s="50" t="s">
        <v>163</v>
      </c>
      <c r="L23" s="50" t="s">
        <v>164</v>
      </c>
      <c r="M23" s="57">
        <v>1</v>
      </c>
      <c r="N23" s="58">
        <v>5.1148038832242275E-2</v>
      </c>
      <c r="O23" s="37"/>
      <c r="P23" s="50" t="s">
        <v>163</v>
      </c>
      <c r="Q23" s="50" t="s">
        <v>164</v>
      </c>
      <c r="R23" s="57">
        <v>1</v>
      </c>
      <c r="S23" s="58">
        <v>0.21832825631494973</v>
      </c>
      <c r="T23" s="37"/>
      <c r="U23" s="50" t="s">
        <v>163</v>
      </c>
      <c r="V23" s="50" t="s">
        <v>164</v>
      </c>
      <c r="W23" s="57">
        <v>1</v>
      </c>
      <c r="X23" s="58">
        <v>3.7946784538664811E-2</v>
      </c>
      <c r="Y23" s="37"/>
    </row>
    <row r="24" spans="1:25" x14ac:dyDescent="0.3">
      <c r="A24" s="50" t="s">
        <v>163</v>
      </c>
      <c r="B24" s="50" t="s">
        <v>162</v>
      </c>
      <c r="C24" s="57">
        <v>1</v>
      </c>
      <c r="D24" s="58">
        <v>1.2136144752735973</v>
      </c>
      <c r="E24" s="37"/>
      <c r="F24" s="50" t="s">
        <v>163</v>
      </c>
      <c r="G24" s="50" t="s">
        <v>162</v>
      </c>
      <c r="H24" s="57">
        <v>1</v>
      </c>
      <c r="I24" s="58">
        <v>0.89136960243683538</v>
      </c>
      <c r="J24" s="37"/>
      <c r="K24" s="50" t="s">
        <v>163</v>
      </c>
      <c r="L24" s="50" t="s">
        <v>162</v>
      </c>
      <c r="M24" s="57">
        <v>1</v>
      </c>
      <c r="N24" s="58">
        <v>0.13765977265909768</v>
      </c>
      <c r="O24" s="37"/>
      <c r="P24" s="50" t="s">
        <v>163</v>
      </c>
      <c r="Q24" s="50" t="s">
        <v>162</v>
      </c>
      <c r="R24" s="57">
        <v>1</v>
      </c>
      <c r="S24" s="58">
        <v>0.58760841697076693</v>
      </c>
      <c r="T24" s="37"/>
      <c r="U24" s="50" t="s">
        <v>163</v>
      </c>
      <c r="V24" s="50" t="s">
        <v>162</v>
      </c>
      <c r="W24" s="57">
        <v>1</v>
      </c>
      <c r="X24" s="58">
        <v>0.10212993209513757</v>
      </c>
      <c r="Y24" s="37"/>
    </row>
    <row r="25" spans="1:25" x14ac:dyDescent="0.3">
      <c r="A25" s="50" t="s">
        <v>167</v>
      </c>
      <c r="B25" s="50" t="s">
        <v>168</v>
      </c>
      <c r="C25" s="57">
        <v>1</v>
      </c>
      <c r="D25" s="58">
        <v>1.356363896129549</v>
      </c>
      <c r="E25" s="37"/>
      <c r="F25" s="50" t="s">
        <v>167</v>
      </c>
      <c r="G25" s="50" t="s">
        <v>168</v>
      </c>
      <c r="H25" s="57">
        <v>1</v>
      </c>
      <c r="I25" s="58">
        <v>0.99621549634212381</v>
      </c>
      <c r="J25" s="37"/>
      <c r="K25" s="50" t="s">
        <v>167</v>
      </c>
      <c r="L25" s="50" t="s">
        <v>168</v>
      </c>
      <c r="M25" s="57">
        <v>1</v>
      </c>
      <c r="N25" s="58">
        <v>0.15385177862360966</v>
      </c>
      <c r="O25" s="37"/>
      <c r="P25" s="50" t="s">
        <v>167</v>
      </c>
      <c r="Q25" s="50" t="s">
        <v>168</v>
      </c>
      <c r="R25" s="57">
        <v>1</v>
      </c>
      <c r="S25" s="58">
        <v>0.65672489746903173</v>
      </c>
      <c r="T25" s="37"/>
      <c r="U25" s="50" t="s">
        <v>167</v>
      </c>
      <c r="V25" s="50" t="s">
        <v>168</v>
      </c>
      <c r="W25" s="57">
        <v>1</v>
      </c>
      <c r="X25" s="58">
        <v>0.11414279858253826</v>
      </c>
      <c r="Y25" s="37"/>
    </row>
    <row r="26" spans="1:25" x14ac:dyDescent="0.3">
      <c r="A26" s="50" t="s">
        <v>167</v>
      </c>
      <c r="B26" s="50" t="s">
        <v>169</v>
      </c>
      <c r="C26" s="57">
        <v>1</v>
      </c>
      <c r="D26" s="58">
        <v>8.7194821894042415E-2</v>
      </c>
      <c r="E26" s="37"/>
      <c r="F26" s="50" t="s">
        <v>167</v>
      </c>
      <c r="G26" s="50" t="s">
        <v>169</v>
      </c>
      <c r="H26" s="57">
        <v>1</v>
      </c>
      <c r="I26" s="58">
        <v>6.4042424764850822E-2</v>
      </c>
      <c r="J26" s="37"/>
      <c r="K26" s="50" t="s">
        <v>167</v>
      </c>
      <c r="L26" s="50" t="s">
        <v>169</v>
      </c>
      <c r="M26" s="57">
        <v>1</v>
      </c>
      <c r="N26" s="58">
        <v>9.8904714829463353E-3</v>
      </c>
      <c r="O26" s="37"/>
      <c r="P26" s="50" t="s">
        <v>167</v>
      </c>
      <c r="Q26" s="50" t="s">
        <v>169</v>
      </c>
      <c r="R26" s="57">
        <v>1</v>
      </c>
      <c r="S26" s="58">
        <v>4.221802912300919E-2</v>
      </c>
      <c r="T26" s="37"/>
      <c r="U26" s="50" t="s">
        <v>167</v>
      </c>
      <c r="V26" s="50" t="s">
        <v>169</v>
      </c>
      <c r="W26" s="57">
        <v>1</v>
      </c>
      <c r="X26" s="58">
        <v>7.3377513374488883E-3</v>
      </c>
      <c r="Y26" s="37"/>
    </row>
    <row r="27" spans="1:25" x14ac:dyDescent="0.3">
      <c r="A27" s="50" t="s">
        <v>167</v>
      </c>
      <c r="B27" s="50" t="s">
        <v>170</v>
      </c>
      <c r="C27" s="57">
        <v>1</v>
      </c>
      <c r="D27" s="58">
        <v>16.005093974328677</v>
      </c>
      <c r="E27" s="37"/>
      <c r="F27" s="50" t="s">
        <v>167</v>
      </c>
      <c r="G27" s="50" t="s">
        <v>170</v>
      </c>
      <c r="H27" s="57">
        <v>1</v>
      </c>
      <c r="I27" s="58">
        <v>11.755342856837062</v>
      </c>
      <c r="J27" s="37"/>
      <c r="K27" s="50" t="s">
        <v>167</v>
      </c>
      <c r="L27" s="50" t="s">
        <v>170</v>
      </c>
      <c r="M27" s="57">
        <v>1</v>
      </c>
      <c r="N27" s="58">
        <v>1.8154509877585943</v>
      </c>
      <c r="O27" s="37"/>
      <c r="P27" s="50" t="s">
        <v>167</v>
      </c>
      <c r="Q27" s="50" t="s">
        <v>170</v>
      </c>
      <c r="R27" s="57">
        <v>1</v>
      </c>
      <c r="S27" s="58">
        <v>7.7493537901345775</v>
      </c>
      <c r="T27" s="37"/>
      <c r="U27" s="50" t="s">
        <v>167</v>
      </c>
      <c r="V27" s="50" t="s">
        <v>170</v>
      </c>
      <c r="W27" s="57">
        <v>1</v>
      </c>
      <c r="X27" s="58">
        <v>1.3468850232739515</v>
      </c>
      <c r="Y27" s="37"/>
    </row>
    <row r="28" spans="1:25" x14ac:dyDescent="0.3">
      <c r="A28" s="50" t="s">
        <v>167</v>
      </c>
      <c r="B28" s="50" t="s">
        <v>171</v>
      </c>
      <c r="C28" s="57">
        <v>1</v>
      </c>
      <c r="D28" s="58">
        <v>35.507669137962843</v>
      </c>
      <c r="E28" s="37"/>
      <c r="F28" s="50" t="s">
        <v>167</v>
      </c>
      <c r="G28" s="50" t="s">
        <v>171</v>
      </c>
      <c r="H28" s="57">
        <v>1</v>
      </c>
      <c r="I28" s="58">
        <v>26.079498529242031</v>
      </c>
      <c r="J28" s="37"/>
      <c r="K28" s="50" t="s">
        <v>167</v>
      </c>
      <c r="L28" s="50" t="s">
        <v>171</v>
      </c>
      <c r="M28" s="57">
        <v>1</v>
      </c>
      <c r="N28" s="58">
        <v>4.0276197761109245</v>
      </c>
      <c r="O28" s="37"/>
      <c r="P28" s="50" t="s">
        <v>167</v>
      </c>
      <c r="Q28" s="50" t="s">
        <v>171</v>
      </c>
      <c r="R28" s="57">
        <v>1</v>
      </c>
      <c r="S28" s="58">
        <v>17.192119637314295</v>
      </c>
      <c r="T28" s="37"/>
      <c r="U28" s="50" t="s">
        <v>167</v>
      </c>
      <c r="V28" s="50" t="s">
        <v>171</v>
      </c>
      <c r="W28" s="57">
        <v>1</v>
      </c>
      <c r="X28" s="58">
        <v>2.9880954057500198</v>
      </c>
      <c r="Y28" s="37"/>
    </row>
    <row r="29" spans="1:25" x14ac:dyDescent="0.3">
      <c r="A29" s="50" t="s">
        <v>167</v>
      </c>
      <c r="B29" s="50" t="s">
        <v>172</v>
      </c>
      <c r="C29" s="57">
        <v>0</v>
      </c>
      <c r="D29" s="58">
        <v>0</v>
      </c>
      <c r="E29" s="37"/>
      <c r="F29" s="50" t="s">
        <v>167</v>
      </c>
      <c r="G29" s="50" t="s">
        <v>172</v>
      </c>
      <c r="H29" s="57">
        <v>0</v>
      </c>
      <c r="I29" s="58">
        <v>0</v>
      </c>
      <c r="J29" s="37"/>
      <c r="K29" s="50" t="s">
        <v>167</v>
      </c>
      <c r="L29" s="50" t="s">
        <v>172</v>
      </c>
      <c r="M29" s="57">
        <v>0</v>
      </c>
      <c r="N29" s="58">
        <v>0</v>
      </c>
      <c r="O29" s="37"/>
      <c r="P29" s="50" t="s">
        <v>167</v>
      </c>
      <c r="Q29" s="50" t="s">
        <v>172</v>
      </c>
      <c r="R29" s="57">
        <v>0</v>
      </c>
      <c r="S29" s="58">
        <v>0</v>
      </c>
      <c r="T29" s="37"/>
      <c r="U29" s="50" t="s">
        <v>167</v>
      </c>
      <c r="V29" s="50" t="s">
        <v>172</v>
      </c>
      <c r="W29" s="57">
        <v>0</v>
      </c>
      <c r="X29" s="58">
        <v>0</v>
      </c>
      <c r="Y29" s="37"/>
    </row>
    <row r="30" spans="1:25" x14ac:dyDescent="0.3">
      <c r="A30" s="50" t="s">
        <v>173</v>
      </c>
      <c r="B30" s="50" t="s">
        <v>3</v>
      </c>
      <c r="C30" s="57">
        <v>1</v>
      </c>
      <c r="D30" s="58">
        <v>5.2412583136986477</v>
      </c>
      <c r="E30" s="37"/>
      <c r="F30" s="50" t="s">
        <v>173</v>
      </c>
      <c r="G30" s="50" t="s">
        <v>3</v>
      </c>
      <c r="H30" s="57">
        <v>1</v>
      </c>
      <c r="I30" s="58">
        <v>3.8495736780801737</v>
      </c>
      <c r="J30" s="37"/>
      <c r="K30" s="50" t="s">
        <v>173</v>
      </c>
      <c r="L30" s="50" t="s">
        <v>3</v>
      </c>
      <c r="M30" s="57">
        <v>1</v>
      </c>
      <c r="N30" s="58">
        <v>0.59451369657460973</v>
      </c>
      <c r="O30" s="37"/>
      <c r="P30" s="50" t="s">
        <v>173</v>
      </c>
      <c r="Q30" s="50" t="s">
        <v>3</v>
      </c>
      <c r="R30" s="57">
        <v>1</v>
      </c>
      <c r="S30" s="58">
        <v>2.5377148702457775</v>
      </c>
      <c r="T30" s="37"/>
      <c r="U30" s="50" t="s">
        <v>173</v>
      </c>
      <c r="V30" s="50" t="s">
        <v>3</v>
      </c>
      <c r="W30" s="57">
        <v>1</v>
      </c>
      <c r="X30" s="58">
        <v>0.44107034530091827</v>
      </c>
      <c r="Y30" s="37"/>
    </row>
    <row r="31" spans="1:25" x14ac:dyDescent="0.3">
      <c r="A31" s="50" t="s">
        <v>173</v>
      </c>
      <c r="B31" s="50" t="s">
        <v>174</v>
      </c>
      <c r="C31" s="57">
        <v>0</v>
      </c>
      <c r="D31" s="58">
        <v>0</v>
      </c>
      <c r="E31" s="37"/>
      <c r="F31" s="50" t="s">
        <v>173</v>
      </c>
      <c r="G31" s="50" t="s">
        <v>174</v>
      </c>
      <c r="H31" s="57">
        <v>0</v>
      </c>
      <c r="I31" s="58">
        <v>0</v>
      </c>
      <c r="J31" s="37"/>
      <c r="K31" s="50" t="s">
        <v>173</v>
      </c>
      <c r="L31" s="50" t="s">
        <v>174</v>
      </c>
      <c r="M31" s="57">
        <v>0</v>
      </c>
      <c r="N31" s="58">
        <v>0</v>
      </c>
      <c r="O31" s="37"/>
      <c r="P31" s="50" t="s">
        <v>173</v>
      </c>
      <c r="Q31" s="50" t="s">
        <v>174</v>
      </c>
      <c r="R31" s="57">
        <v>0</v>
      </c>
      <c r="S31" s="58">
        <v>0</v>
      </c>
      <c r="T31" s="37"/>
      <c r="U31" s="50" t="s">
        <v>173</v>
      </c>
      <c r="V31" s="50" t="s">
        <v>174</v>
      </c>
      <c r="W31" s="57">
        <v>0</v>
      </c>
      <c r="X31" s="58">
        <v>0</v>
      </c>
      <c r="Y31" s="37"/>
    </row>
    <row r="32" spans="1:25" x14ac:dyDescent="0.3">
      <c r="A32" s="50" t="s">
        <v>173</v>
      </c>
      <c r="B32" s="50" t="s">
        <v>175</v>
      </c>
      <c r="C32" s="57">
        <v>1</v>
      </c>
      <c r="D32" s="58">
        <v>31.881265203556666</v>
      </c>
      <c r="E32" s="37"/>
      <c r="F32" s="50" t="s">
        <v>173</v>
      </c>
      <c r="G32" s="50" t="s">
        <v>175</v>
      </c>
      <c r="H32" s="57">
        <v>1</v>
      </c>
      <c r="I32" s="58">
        <v>23.4159951687055</v>
      </c>
      <c r="J32" s="37"/>
      <c r="K32" s="50" t="s">
        <v>173</v>
      </c>
      <c r="L32" s="50" t="s">
        <v>175</v>
      </c>
      <c r="M32" s="57">
        <v>1</v>
      </c>
      <c r="N32" s="58">
        <v>3.6162783234903397</v>
      </c>
      <c r="O32" s="37"/>
      <c r="P32" s="50" t="s">
        <v>173</v>
      </c>
      <c r="Q32" s="50" t="s">
        <v>175</v>
      </c>
      <c r="R32" s="57">
        <v>1</v>
      </c>
      <c r="S32" s="58">
        <v>15.436285706021927</v>
      </c>
      <c r="T32" s="37"/>
      <c r="U32" s="50" t="s">
        <v>173</v>
      </c>
      <c r="V32" s="50" t="s">
        <v>175</v>
      </c>
      <c r="W32" s="57">
        <v>1</v>
      </c>
      <c r="X32" s="58">
        <v>2.68292074351888</v>
      </c>
      <c r="Y32" s="37"/>
    </row>
    <row r="33" spans="1:25" x14ac:dyDescent="0.3">
      <c r="A33" s="50" t="s">
        <v>173</v>
      </c>
      <c r="B33" s="50" t="s">
        <v>176</v>
      </c>
      <c r="C33" s="57">
        <v>1</v>
      </c>
      <c r="D33" s="58">
        <v>0.27107207585298759</v>
      </c>
      <c r="E33" s="37"/>
      <c r="F33" s="50" t="s">
        <v>173</v>
      </c>
      <c r="G33" s="50" t="s">
        <v>176</v>
      </c>
      <c r="H33" s="57">
        <v>1</v>
      </c>
      <c r="I33" s="58">
        <v>0.19909568764028884</v>
      </c>
      <c r="J33" s="37"/>
      <c r="K33" s="50" t="s">
        <v>173</v>
      </c>
      <c r="L33" s="50" t="s">
        <v>176</v>
      </c>
      <c r="M33" s="57">
        <v>1</v>
      </c>
      <c r="N33" s="58">
        <v>3.0747590026675899E-2</v>
      </c>
      <c r="O33" s="37"/>
      <c r="P33" s="50" t="s">
        <v>173</v>
      </c>
      <c r="Q33" s="50" t="s">
        <v>176</v>
      </c>
      <c r="R33" s="57">
        <v>1</v>
      </c>
      <c r="S33" s="58">
        <v>0.13124780284203899</v>
      </c>
      <c r="T33" s="37"/>
      <c r="U33" s="50" t="s">
        <v>173</v>
      </c>
      <c r="V33" s="50" t="s">
        <v>176</v>
      </c>
      <c r="W33" s="57">
        <v>1</v>
      </c>
      <c r="X33" s="58">
        <v>2.2811669820856736E-2</v>
      </c>
      <c r="Y33" s="37"/>
    </row>
    <row r="34" spans="1:25" x14ac:dyDescent="0.3">
      <c r="A34" s="50" t="s">
        <v>173</v>
      </c>
      <c r="B34" s="50" t="s">
        <v>6</v>
      </c>
      <c r="C34" s="57">
        <v>1</v>
      </c>
      <c r="D34" s="58">
        <v>2.2020619808998583</v>
      </c>
      <c r="E34" s="37"/>
      <c r="F34" s="50" t="s">
        <v>173</v>
      </c>
      <c r="G34" s="50" t="s">
        <v>6</v>
      </c>
      <c r="H34" s="57">
        <v>1</v>
      </c>
      <c r="I34" s="58">
        <v>1.6173596743014056</v>
      </c>
      <c r="J34" s="37"/>
      <c r="K34" s="50" t="s">
        <v>173</v>
      </c>
      <c r="L34" s="50" t="s">
        <v>6</v>
      </c>
      <c r="M34" s="57">
        <v>1</v>
      </c>
      <c r="N34" s="58">
        <v>0.24977895192258476</v>
      </c>
      <c r="O34" s="37"/>
      <c r="P34" s="50" t="s">
        <v>173</v>
      </c>
      <c r="Q34" s="50" t="s">
        <v>6</v>
      </c>
      <c r="R34" s="57">
        <v>1</v>
      </c>
      <c r="S34" s="58">
        <v>1.0661953866167992</v>
      </c>
      <c r="T34" s="37"/>
      <c r="U34" s="50" t="s">
        <v>173</v>
      </c>
      <c r="V34" s="50" t="s">
        <v>6</v>
      </c>
      <c r="W34" s="57">
        <v>1</v>
      </c>
      <c r="X34" s="58">
        <v>0.18531127072119502</v>
      </c>
      <c r="Y34" s="37"/>
    </row>
    <row r="35" spans="1:25" ht="14.5" thickBot="1" x14ac:dyDescent="0.35">
      <c r="A35" s="50" t="s">
        <v>165</v>
      </c>
      <c r="B35" s="50" t="s">
        <v>165</v>
      </c>
      <c r="C35" s="57">
        <v>1</v>
      </c>
      <c r="D35" s="58">
        <v>10.511218376605267</v>
      </c>
      <c r="E35" s="37"/>
      <c r="F35" s="50" t="s">
        <v>165</v>
      </c>
      <c r="G35" s="50" t="s">
        <v>165</v>
      </c>
      <c r="H35" s="57">
        <v>1</v>
      </c>
      <c r="I35" s="58">
        <v>7.720228076028147</v>
      </c>
      <c r="J35" s="37"/>
      <c r="K35" s="50" t="s">
        <v>165</v>
      </c>
      <c r="L35" s="50" t="s">
        <v>165</v>
      </c>
      <c r="M35" s="57">
        <v>1</v>
      </c>
      <c r="N35" s="58">
        <v>1.1922830203285153</v>
      </c>
      <c r="O35" s="37"/>
      <c r="P35" s="50" t="s">
        <v>165</v>
      </c>
      <c r="Q35" s="50" t="s">
        <v>165</v>
      </c>
      <c r="R35" s="57">
        <v>1</v>
      </c>
      <c r="S35" s="58">
        <v>5.0893265666748322</v>
      </c>
      <c r="T35" s="37"/>
      <c r="U35" s="50" t="s">
        <v>165</v>
      </c>
      <c r="V35" s="50" t="s">
        <v>165</v>
      </c>
      <c r="W35" s="57">
        <v>1</v>
      </c>
      <c r="X35" s="58">
        <v>0.8845560438769865</v>
      </c>
      <c r="Y35" s="37"/>
    </row>
    <row r="36" spans="1:25" ht="15" thickTop="1" thickBot="1" x14ac:dyDescent="0.35">
      <c r="A36" s="48" t="s">
        <v>7</v>
      </c>
      <c r="B36" s="48"/>
      <c r="C36" s="48"/>
      <c r="D36" s="49">
        <f>SUM(D8:D35)</f>
        <v>122.302937</v>
      </c>
      <c r="E36" s="37"/>
      <c r="F36" s="48" t="s">
        <v>7</v>
      </c>
      <c r="G36" s="48"/>
      <c r="H36" s="48"/>
      <c r="I36" s="49">
        <f>SUM(I8:I35)</f>
        <v>89.828460809987035</v>
      </c>
      <c r="J36" s="37"/>
      <c r="K36" s="48" t="s">
        <v>7</v>
      </c>
      <c r="L36" s="48"/>
      <c r="M36" s="48"/>
      <c r="N36" s="49">
        <f>SUM(N8:N35)</f>
        <v>13.87277001550628</v>
      </c>
      <c r="O36" s="37"/>
      <c r="P36" s="48" t="s">
        <v>7</v>
      </c>
      <c r="Q36" s="48"/>
      <c r="R36" s="48"/>
      <c r="S36" s="49">
        <f>SUM(S8:S35)</f>
        <v>59.216692504630771</v>
      </c>
      <c r="T36" s="37"/>
      <c r="U36" s="48" t="s">
        <v>7</v>
      </c>
      <c r="V36" s="48"/>
      <c r="W36" s="48"/>
      <c r="X36" s="49">
        <f>SUM(X8:X35)</f>
        <v>10.29222286429137</v>
      </c>
      <c r="Y36" s="37"/>
    </row>
    <row r="37" spans="1:25" ht="14.5" thickTop="1" x14ac:dyDescent="0.3">
      <c r="E37" s="37"/>
      <c r="J37" s="37"/>
      <c r="O37" s="37"/>
      <c r="T37" s="37"/>
      <c r="Y37" s="37"/>
    </row>
    <row r="38" spans="1:25" ht="15.5" thickBot="1" x14ac:dyDescent="0.35">
      <c r="A38" s="75" t="s">
        <v>9</v>
      </c>
      <c r="B38" s="75"/>
      <c r="C38" s="75"/>
      <c r="D38" s="75"/>
      <c r="E38" s="37"/>
      <c r="F38" s="75" t="s">
        <v>9</v>
      </c>
      <c r="G38" s="75"/>
      <c r="H38" s="75"/>
      <c r="I38" s="75"/>
      <c r="J38" s="37"/>
      <c r="K38" s="75" t="s">
        <v>9</v>
      </c>
      <c r="L38" s="75"/>
      <c r="M38" s="75"/>
      <c r="N38" s="75"/>
      <c r="O38" s="37"/>
      <c r="P38" s="75" t="s">
        <v>9</v>
      </c>
      <c r="Q38" s="75"/>
      <c r="R38" s="75"/>
      <c r="S38" s="75"/>
      <c r="T38" s="37"/>
      <c r="U38" s="75" t="s">
        <v>9</v>
      </c>
      <c r="V38" s="75"/>
      <c r="W38" s="75"/>
      <c r="X38" s="75"/>
      <c r="Y38" s="37"/>
    </row>
    <row r="39" spans="1:25" ht="14.5" thickTop="1" x14ac:dyDescent="0.3">
      <c r="A39" s="50"/>
      <c r="B39" s="51"/>
      <c r="C39" s="52" t="s">
        <v>9</v>
      </c>
      <c r="D39" s="50"/>
      <c r="E39" s="37"/>
      <c r="F39" s="50"/>
      <c r="G39" s="51"/>
      <c r="H39" s="52" t="s">
        <v>9</v>
      </c>
      <c r="I39" s="50"/>
      <c r="J39" s="37"/>
      <c r="K39" s="50"/>
      <c r="L39" s="51"/>
      <c r="M39" s="52" t="s">
        <v>9</v>
      </c>
      <c r="N39" s="50"/>
      <c r="O39" s="37"/>
      <c r="P39" s="50"/>
      <c r="Q39" s="51"/>
      <c r="R39" s="52" t="s">
        <v>9</v>
      </c>
      <c r="S39" s="50"/>
      <c r="T39" s="37"/>
      <c r="U39" s="50"/>
      <c r="V39" s="51"/>
      <c r="W39" s="52" t="s">
        <v>9</v>
      </c>
      <c r="X39" s="50"/>
      <c r="Y39" s="37"/>
    </row>
    <row r="40" spans="1:25" x14ac:dyDescent="0.3">
      <c r="A40" s="50"/>
      <c r="B40" s="54" t="s">
        <v>145</v>
      </c>
      <c r="C40" s="55">
        <v>918.63340200000005</v>
      </c>
      <c r="D40" s="50"/>
      <c r="E40" s="37"/>
      <c r="F40" s="50"/>
      <c r="G40" s="54" t="s">
        <v>145</v>
      </c>
      <c r="H40" s="55">
        <v>4.1227859897251031</v>
      </c>
      <c r="I40" s="50"/>
      <c r="J40" s="37"/>
      <c r="K40" s="50"/>
      <c r="L40" s="54" t="s">
        <v>145</v>
      </c>
      <c r="M40" s="55">
        <v>5771.2906504483235</v>
      </c>
      <c r="N40" s="50"/>
      <c r="O40" s="37"/>
      <c r="P40" s="50"/>
      <c r="Q40" s="54" t="s">
        <v>145</v>
      </c>
      <c r="R40" s="55">
        <v>22.167809971397389</v>
      </c>
      <c r="S40" s="50"/>
      <c r="T40" s="37"/>
      <c r="U40" s="50"/>
      <c r="V40" s="54" t="s">
        <v>145</v>
      </c>
      <c r="W40" s="55">
        <v>0.76617576843984014</v>
      </c>
      <c r="X40" s="50"/>
      <c r="Y40" s="37"/>
    </row>
    <row r="41" spans="1:25" ht="15.5" customHeight="1" x14ac:dyDescent="0.3">
      <c r="A41" s="50"/>
      <c r="B41" s="53"/>
      <c r="C41" s="56"/>
      <c r="D41" s="50"/>
      <c r="E41" s="37"/>
      <c r="F41" s="50"/>
      <c r="G41" s="53"/>
      <c r="H41" s="56"/>
      <c r="I41" s="50"/>
      <c r="J41" s="37"/>
      <c r="K41" s="50"/>
      <c r="L41" s="53"/>
      <c r="M41" s="56"/>
      <c r="N41" s="50"/>
      <c r="O41" s="37"/>
      <c r="P41" s="50"/>
      <c r="Q41" s="53"/>
      <c r="R41" s="56"/>
      <c r="S41" s="50"/>
      <c r="T41" s="37"/>
      <c r="U41" s="50"/>
      <c r="V41" s="53"/>
      <c r="W41" s="56"/>
      <c r="X41" s="50"/>
      <c r="Y41" s="37"/>
    </row>
    <row r="42" spans="1:25" ht="14.5" thickBot="1" x14ac:dyDescent="0.35">
      <c r="A42" s="74" t="s">
        <v>166</v>
      </c>
      <c r="B42" s="74"/>
      <c r="C42" s="74"/>
      <c r="D42" s="74"/>
      <c r="E42" s="37"/>
      <c r="F42" s="74" t="s">
        <v>166</v>
      </c>
      <c r="G42" s="74"/>
      <c r="H42" s="74"/>
      <c r="I42" s="74"/>
      <c r="J42" s="37"/>
      <c r="K42" s="74" t="s">
        <v>166</v>
      </c>
      <c r="L42" s="74"/>
      <c r="M42" s="74"/>
      <c r="N42" s="74"/>
      <c r="O42" s="37"/>
      <c r="P42" s="74" t="s">
        <v>166</v>
      </c>
      <c r="Q42" s="74"/>
      <c r="R42" s="74"/>
      <c r="S42" s="74"/>
      <c r="T42" s="37"/>
      <c r="U42" s="74" t="s">
        <v>166</v>
      </c>
      <c r="V42" s="74"/>
      <c r="W42" s="74"/>
      <c r="X42" s="74"/>
      <c r="Y42" s="37"/>
    </row>
    <row r="43" spans="1:25" ht="14.5" thickTop="1" x14ac:dyDescent="0.3">
      <c r="A43" s="73" t="s">
        <v>33</v>
      </c>
      <c r="B43" s="70" t="s">
        <v>52</v>
      </c>
      <c r="C43" s="70" t="s">
        <v>146</v>
      </c>
      <c r="D43" s="42" t="s">
        <v>147</v>
      </c>
      <c r="E43" s="37"/>
      <c r="F43" s="73" t="s">
        <v>33</v>
      </c>
      <c r="G43" s="70" t="s">
        <v>52</v>
      </c>
      <c r="H43" s="70" t="s">
        <v>146</v>
      </c>
      <c r="I43" s="42" t="s">
        <v>147</v>
      </c>
      <c r="J43" s="37"/>
      <c r="K43" s="73" t="s">
        <v>33</v>
      </c>
      <c r="L43" s="70" t="s">
        <v>52</v>
      </c>
      <c r="M43" s="70" t="s">
        <v>146</v>
      </c>
      <c r="N43" s="42" t="s">
        <v>147</v>
      </c>
      <c r="O43" s="37"/>
      <c r="P43" s="73" t="s">
        <v>33</v>
      </c>
      <c r="Q43" s="70" t="s">
        <v>52</v>
      </c>
      <c r="R43" s="70" t="s">
        <v>146</v>
      </c>
      <c r="S43" s="42" t="s">
        <v>147</v>
      </c>
      <c r="T43" s="37"/>
      <c r="U43" s="73" t="s">
        <v>33</v>
      </c>
      <c r="V43" s="70" t="s">
        <v>52</v>
      </c>
      <c r="W43" s="70" t="s">
        <v>146</v>
      </c>
      <c r="X43" s="42" t="s">
        <v>147</v>
      </c>
      <c r="Y43" s="37"/>
    </row>
    <row r="44" spans="1:25" ht="14.5" thickBot="1" x14ac:dyDescent="0.35">
      <c r="A44" s="74"/>
      <c r="B44" s="71"/>
      <c r="C44" s="71"/>
      <c r="D44" s="43" t="s">
        <v>148</v>
      </c>
      <c r="E44" s="37"/>
      <c r="F44" s="74"/>
      <c r="G44" s="71"/>
      <c r="H44" s="71"/>
      <c r="I44" s="43" t="s">
        <v>148</v>
      </c>
      <c r="J44" s="37"/>
      <c r="K44" s="74"/>
      <c r="L44" s="71"/>
      <c r="M44" s="71"/>
      <c r="N44" s="43" t="s">
        <v>148</v>
      </c>
      <c r="O44" s="37"/>
      <c r="P44" s="74"/>
      <c r="Q44" s="71"/>
      <c r="R44" s="71"/>
      <c r="S44" s="43" t="s">
        <v>148</v>
      </c>
      <c r="T44" s="37"/>
      <c r="U44" s="74"/>
      <c r="V44" s="71"/>
      <c r="W44" s="71"/>
      <c r="X44" s="43" t="s">
        <v>148</v>
      </c>
      <c r="Y44" s="37"/>
    </row>
    <row r="45" spans="1:25" ht="14.5" thickTop="1" x14ac:dyDescent="0.3">
      <c r="A45" s="50" t="s">
        <v>149</v>
      </c>
      <c r="B45" s="50" t="s">
        <v>150</v>
      </c>
      <c r="C45" s="57">
        <v>2.5000000000000001E-2</v>
      </c>
      <c r="D45" s="58">
        <v>7.2636644358334678E-3</v>
      </c>
      <c r="E45" s="37"/>
      <c r="F45" s="50" t="s">
        <v>149</v>
      </c>
      <c r="G45" s="50" t="s">
        <v>150</v>
      </c>
      <c r="H45" s="57">
        <v>2.5000000000000001E-2</v>
      </c>
      <c r="I45" s="58">
        <v>0</v>
      </c>
      <c r="J45" s="37"/>
      <c r="K45" s="50" t="s">
        <v>149</v>
      </c>
      <c r="L45" s="50" t="s">
        <v>150</v>
      </c>
      <c r="M45" s="57">
        <v>2.5000000000000001E-2</v>
      </c>
      <c r="N45" s="58">
        <v>4.2824858880293734E-2</v>
      </c>
      <c r="O45" s="37"/>
      <c r="P45" s="50" t="s">
        <v>149</v>
      </c>
      <c r="Q45" s="50" t="s">
        <v>150</v>
      </c>
      <c r="R45" s="57">
        <v>2.5000000000000001E-2</v>
      </c>
      <c r="S45" s="58">
        <v>1.6772634205502372E-4</v>
      </c>
      <c r="T45" s="37"/>
      <c r="U45" s="50" t="s">
        <v>149</v>
      </c>
      <c r="V45" s="50" t="s">
        <v>150</v>
      </c>
      <c r="W45" s="57">
        <v>2.5000000000000001E-2</v>
      </c>
      <c r="X45" s="58">
        <v>0</v>
      </c>
      <c r="Y45" s="37"/>
    </row>
    <row r="46" spans="1:25" x14ac:dyDescent="0.3">
      <c r="A46" s="50" t="s">
        <v>149</v>
      </c>
      <c r="B46" s="50" t="s">
        <v>151</v>
      </c>
      <c r="C46" s="57">
        <v>2.5000000000000001E-2</v>
      </c>
      <c r="D46" s="58">
        <v>0</v>
      </c>
      <c r="E46" s="37"/>
      <c r="F46" s="50" t="s">
        <v>149</v>
      </c>
      <c r="G46" s="50" t="s">
        <v>151</v>
      </c>
      <c r="H46" s="57">
        <v>2.5000000000000001E-2</v>
      </c>
      <c r="I46" s="58">
        <v>0</v>
      </c>
      <c r="J46" s="37"/>
      <c r="K46" s="50" t="s">
        <v>149</v>
      </c>
      <c r="L46" s="50" t="s">
        <v>151</v>
      </c>
      <c r="M46" s="57">
        <v>2.5000000000000001E-2</v>
      </c>
      <c r="N46" s="58">
        <v>0</v>
      </c>
      <c r="O46" s="37"/>
      <c r="P46" s="50" t="s">
        <v>149</v>
      </c>
      <c r="Q46" s="50" t="s">
        <v>151</v>
      </c>
      <c r="R46" s="57">
        <v>2.5000000000000001E-2</v>
      </c>
      <c r="S46" s="58">
        <v>0</v>
      </c>
      <c r="T46" s="37"/>
      <c r="U46" s="50" t="s">
        <v>149</v>
      </c>
      <c r="V46" s="50" t="s">
        <v>151</v>
      </c>
      <c r="W46" s="57">
        <v>2.5000000000000001E-2</v>
      </c>
      <c r="X46" s="58">
        <v>0</v>
      </c>
      <c r="Y46" s="37"/>
    </row>
    <row r="47" spans="1:25" x14ac:dyDescent="0.3">
      <c r="A47" s="50" t="s">
        <v>149</v>
      </c>
      <c r="B47" s="50" t="s">
        <v>152</v>
      </c>
      <c r="C47" s="57">
        <v>0.13126147999625579</v>
      </c>
      <c r="D47" s="58">
        <v>6.9084881586520543</v>
      </c>
      <c r="E47" s="37"/>
      <c r="F47" s="50" t="s">
        <v>149</v>
      </c>
      <c r="G47" s="50" t="s">
        <v>152</v>
      </c>
      <c r="H47" s="57">
        <v>0.10219626602208236</v>
      </c>
      <c r="I47" s="58">
        <v>2.8898733323209774E-2</v>
      </c>
      <c r="J47" s="37"/>
      <c r="K47" s="50" t="s">
        <v>149</v>
      </c>
      <c r="L47" s="50" t="s">
        <v>152</v>
      </c>
      <c r="M47" s="57">
        <v>0.13713845026267724</v>
      </c>
      <c r="N47" s="58">
        <v>46.536997688660179</v>
      </c>
      <c r="O47" s="37"/>
      <c r="P47" s="50" t="s">
        <v>149</v>
      </c>
      <c r="Q47" s="50" t="s">
        <v>152</v>
      </c>
      <c r="R47" s="57">
        <v>0.13722176436708539</v>
      </c>
      <c r="S47" s="58">
        <v>0.18142460599241658</v>
      </c>
      <c r="T47" s="37"/>
      <c r="U47" s="50" t="s">
        <v>149</v>
      </c>
      <c r="V47" s="50" t="s">
        <v>152</v>
      </c>
      <c r="W47" s="57">
        <v>0.1063795015731996</v>
      </c>
      <c r="X47" s="58">
        <v>5.8226615969216569E-3</v>
      </c>
      <c r="Y47" s="37"/>
    </row>
    <row r="48" spans="1:25" x14ac:dyDescent="0.3">
      <c r="A48" s="50" t="s">
        <v>149</v>
      </c>
      <c r="B48" s="50" t="s">
        <v>153</v>
      </c>
      <c r="C48" s="57">
        <v>2.2057197037608587E-2</v>
      </c>
      <c r="D48" s="58">
        <v>0.8008773445624936</v>
      </c>
      <c r="E48" s="37"/>
      <c r="F48" s="50" t="s">
        <v>149</v>
      </c>
      <c r="G48" s="50" t="s">
        <v>153</v>
      </c>
      <c r="H48" s="57">
        <v>1.6909917018605058E-2</v>
      </c>
      <c r="I48" s="58">
        <v>3.0505049954239328E-3</v>
      </c>
      <c r="J48" s="37"/>
      <c r="K48" s="50" t="s">
        <v>149</v>
      </c>
      <c r="L48" s="50" t="s">
        <v>153</v>
      </c>
      <c r="M48" s="57">
        <v>2.2057197037608587E-2</v>
      </c>
      <c r="N48" s="58">
        <v>5.4026081927206864</v>
      </c>
      <c r="O48" s="37"/>
      <c r="P48" s="50" t="s">
        <v>149</v>
      </c>
      <c r="Q48" s="50" t="s">
        <v>153</v>
      </c>
      <c r="R48" s="57">
        <v>2.2057197037608587E-2</v>
      </c>
      <c r="S48" s="58">
        <v>2.1062646123393147E-2</v>
      </c>
      <c r="T48" s="37"/>
      <c r="U48" s="50" t="s">
        <v>149</v>
      </c>
      <c r="V48" s="50" t="s">
        <v>153</v>
      </c>
      <c r="W48" s="57">
        <v>1.6909917018605058E-2</v>
      </c>
      <c r="X48" s="58">
        <v>6.1454887569126042E-4</v>
      </c>
      <c r="Y48" s="37"/>
    </row>
    <row r="49" spans="1:25" x14ac:dyDescent="0.3">
      <c r="A49" s="50" t="s">
        <v>149</v>
      </c>
      <c r="B49" s="50" t="s">
        <v>154</v>
      </c>
      <c r="C49" s="57">
        <v>0</v>
      </c>
      <c r="D49" s="58">
        <v>0</v>
      </c>
      <c r="E49" s="37"/>
      <c r="F49" s="50" t="s">
        <v>149</v>
      </c>
      <c r="G49" s="50" t="s">
        <v>154</v>
      </c>
      <c r="H49" s="57">
        <v>0</v>
      </c>
      <c r="I49" s="58">
        <v>0</v>
      </c>
      <c r="J49" s="37"/>
      <c r="K49" s="50" t="s">
        <v>149</v>
      </c>
      <c r="L49" s="50" t="s">
        <v>154</v>
      </c>
      <c r="M49" s="57">
        <v>0</v>
      </c>
      <c r="N49" s="58">
        <v>0</v>
      </c>
      <c r="O49" s="37"/>
      <c r="P49" s="50" t="s">
        <v>149</v>
      </c>
      <c r="Q49" s="50" t="s">
        <v>154</v>
      </c>
      <c r="R49" s="57">
        <v>0</v>
      </c>
      <c r="S49" s="58">
        <v>0</v>
      </c>
      <c r="T49" s="37"/>
      <c r="U49" s="50" t="s">
        <v>149</v>
      </c>
      <c r="V49" s="50" t="s">
        <v>154</v>
      </c>
      <c r="W49" s="57">
        <v>0</v>
      </c>
      <c r="X49" s="58">
        <v>0</v>
      </c>
      <c r="Y49" s="37"/>
    </row>
    <row r="50" spans="1:25" x14ac:dyDescent="0.3">
      <c r="A50" s="50" t="s">
        <v>155</v>
      </c>
      <c r="B50" s="50" t="s">
        <v>156</v>
      </c>
      <c r="C50" s="57">
        <v>6.1425035015076242E-2</v>
      </c>
      <c r="D50" s="58">
        <v>3.5774001043520229</v>
      </c>
      <c r="E50" s="37"/>
      <c r="F50" s="50" t="s">
        <v>155</v>
      </c>
      <c r="G50" s="50" t="s">
        <v>156</v>
      </c>
      <c r="H50" s="57">
        <v>4.7570697875112767E-3</v>
      </c>
      <c r="I50" s="58">
        <v>1.3702251272860299E-3</v>
      </c>
      <c r="J50" s="37"/>
      <c r="K50" s="50" t="s">
        <v>155</v>
      </c>
      <c r="L50" s="50" t="s">
        <v>156</v>
      </c>
      <c r="M50" s="57">
        <v>6.1425035015076242E-2</v>
      </c>
      <c r="N50" s="58">
        <v>7.8204900966608779</v>
      </c>
      <c r="O50" s="37"/>
      <c r="P50" s="50" t="s">
        <v>155</v>
      </c>
      <c r="Q50" s="50" t="s">
        <v>156</v>
      </c>
      <c r="R50" s="57">
        <v>6.1425035015076242E-2</v>
      </c>
      <c r="S50" s="58">
        <v>2.9188114375583881E-2</v>
      </c>
      <c r="T50" s="37"/>
      <c r="U50" s="50" t="s">
        <v>155</v>
      </c>
      <c r="V50" s="50" t="s">
        <v>156</v>
      </c>
      <c r="W50" s="57">
        <v>4.7570697875112767E-3</v>
      </c>
      <c r="X50" s="58">
        <v>1.6928270023810086E-4</v>
      </c>
      <c r="Y50" s="37"/>
    </row>
    <row r="51" spans="1:25" x14ac:dyDescent="0.3">
      <c r="A51" s="50" t="s">
        <v>155</v>
      </c>
      <c r="B51" s="50" t="s">
        <v>157</v>
      </c>
      <c r="C51" s="57">
        <v>9.5741190985577981E-3</v>
      </c>
      <c r="D51" s="58">
        <v>0.5310453729935527</v>
      </c>
      <c r="E51" s="37"/>
      <c r="F51" s="50" t="s">
        <v>155</v>
      </c>
      <c r="G51" s="50" t="s">
        <v>157</v>
      </c>
      <c r="H51" s="57">
        <v>2.5730948006811107E-2</v>
      </c>
      <c r="I51" s="58">
        <v>7.0586052184163908E-3</v>
      </c>
      <c r="J51" s="37"/>
      <c r="K51" s="50" t="s">
        <v>155</v>
      </c>
      <c r="L51" s="50" t="s">
        <v>157</v>
      </c>
      <c r="M51" s="57">
        <v>9.5741190985577981E-3</v>
      </c>
      <c r="N51" s="58">
        <v>1.1609087491559471</v>
      </c>
      <c r="O51" s="37"/>
      <c r="P51" s="50" t="s">
        <v>155</v>
      </c>
      <c r="Q51" s="50" t="s">
        <v>157</v>
      </c>
      <c r="R51" s="57">
        <v>9.5741190985577981E-3</v>
      </c>
      <c r="S51" s="58">
        <v>4.3328150705602966E-3</v>
      </c>
      <c r="T51" s="37"/>
      <c r="U51" s="50" t="s">
        <v>155</v>
      </c>
      <c r="V51" s="50" t="s">
        <v>157</v>
      </c>
      <c r="W51" s="57">
        <v>2.5730948006811107E-2</v>
      </c>
      <c r="X51" s="58">
        <v>8.7204629917638735E-4</v>
      </c>
      <c r="Y51" s="37"/>
    </row>
    <row r="52" spans="1:25" x14ac:dyDescent="0.3">
      <c r="A52" s="50" t="s">
        <v>155</v>
      </c>
      <c r="B52" s="50" t="s">
        <v>153</v>
      </c>
      <c r="C52" s="57">
        <v>2.2057197037608587E-2</v>
      </c>
      <c r="D52" s="58">
        <v>1.0430761775014217</v>
      </c>
      <c r="E52" s="37"/>
      <c r="F52" s="50" t="s">
        <v>155</v>
      </c>
      <c r="G52" s="50" t="s">
        <v>153</v>
      </c>
      <c r="H52" s="57">
        <v>1.6909917018605058E-2</v>
      </c>
      <c r="I52" s="58">
        <v>4.1429237729144613E-3</v>
      </c>
      <c r="J52" s="37"/>
      <c r="K52" s="50" t="s">
        <v>155</v>
      </c>
      <c r="L52" s="50" t="s">
        <v>153</v>
      </c>
      <c r="M52" s="57">
        <v>2.2057197037608587E-2</v>
      </c>
      <c r="N52" s="58">
        <v>2.5516200640313036</v>
      </c>
      <c r="O52" s="37"/>
      <c r="P52" s="50" t="s">
        <v>155</v>
      </c>
      <c r="Q52" s="50" t="s">
        <v>153</v>
      </c>
      <c r="R52" s="57">
        <v>2.2057197037608587E-2</v>
      </c>
      <c r="S52" s="58">
        <v>9.6430772523980381E-3</v>
      </c>
      <c r="T52" s="37"/>
      <c r="U52" s="50" t="s">
        <v>155</v>
      </c>
      <c r="V52" s="50" t="s">
        <v>153</v>
      </c>
      <c r="W52" s="57">
        <v>1.6909917018605058E-2</v>
      </c>
      <c r="X52" s="58">
        <v>4.9881426718541516E-4</v>
      </c>
      <c r="Y52" s="37"/>
    </row>
    <row r="53" spans="1:25" x14ac:dyDescent="0.3">
      <c r="A53" s="50" t="s">
        <v>155</v>
      </c>
      <c r="B53" s="50" t="s">
        <v>154</v>
      </c>
      <c r="C53" s="57">
        <v>0</v>
      </c>
      <c r="D53" s="58">
        <v>0</v>
      </c>
      <c r="E53" s="37"/>
      <c r="F53" s="50" t="s">
        <v>155</v>
      </c>
      <c r="G53" s="50" t="s">
        <v>154</v>
      </c>
      <c r="H53" s="57">
        <v>0</v>
      </c>
      <c r="I53" s="58">
        <v>0</v>
      </c>
      <c r="J53" s="37"/>
      <c r="K53" s="50" t="s">
        <v>155</v>
      </c>
      <c r="L53" s="50" t="s">
        <v>154</v>
      </c>
      <c r="M53" s="57">
        <v>0</v>
      </c>
      <c r="N53" s="58">
        <v>0</v>
      </c>
      <c r="O53" s="37"/>
      <c r="P53" s="50" t="s">
        <v>155</v>
      </c>
      <c r="Q53" s="50" t="s">
        <v>154</v>
      </c>
      <c r="R53" s="57">
        <v>0</v>
      </c>
      <c r="S53" s="58">
        <v>0</v>
      </c>
      <c r="T53" s="37"/>
      <c r="U53" s="50" t="s">
        <v>155</v>
      </c>
      <c r="V53" s="50" t="s">
        <v>154</v>
      </c>
      <c r="W53" s="57">
        <v>0</v>
      </c>
      <c r="X53" s="58">
        <v>0</v>
      </c>
      <c r="Y53" s="37"/>
    </row>
    <row r="54" spans="1:25" x14ac:dyDescent="0.3">
      <c r="A54" s="50" t="s">
        <v>158</v>
      </c>
      <c r="B54" s="50" t="s">
        <v>158</v>
      </c>
      <c r="C54" s="57">
        <v>1</v>
      </c>
      <c r="D54" s="58">
        <v>15.967875249251497</v>
      </c>
      <c r="E54" s="37"/>
      <c r="F54" s="50" t="s">
        <v>158</v>
      </c>
      <c r="G54" s="50" t="s">
        <v>158</v>
      </c>
      <c r="H54" s="57">
        <v>1</v>
      </c>
      <c r="I54" s="58">
        <v>8.4893814415106919E-2</v>
      </c>
      <c r="J54" s="37"/>
      <c r="K54" s="50" t="s">
        <v>158</v>
      </c>
      <c r="L54" s="50" t="s">
        <v>158</v>
      </c>
      <c r="M54" s="57">
        <v>1</v>
      </c>
      <c r="N54" s="58">
        <v>117.64614027427753</v>
      </c>
      <c r="O54" s="37"/>
      <c r="P54" s="50" t="s">
        <v>158</v>
      </c>
      <c r="Q54" s="50" t="s">
        <v>158</v>
      </c>
      <c r="R54" s="57">
        <v>1</v>
      </c>
      <c r="S54" s="58">
        <v>0.45003155206234513</v>
      </c>
      <c r="T54" s="37"/>
      <c r="U54" s="50" t="s">
        <v>158</v>
      </c>
      <c r="V54" s="50" t="s">
        <v>158</v>
      </c>
      <c r="W54" s="57">
        <v>1</v>
      </c>
      <c r="X54" s="58">
        <v>1.6073006705087094E-2</v>
      </c>
      <c r="Y54" s="37"/>
    </row>
    <row r="55" spans="1:25" x14ac:dyDescent="0.3">
      <c r="A55" s="50" t="s">
        <v>159</v>
      </c>
      <c r="B55" s="50" t="s">
        <v>160</v>
      </c>
      <c r="C55" s="57">
        <v>1</v>
      </c>
      <c r="D55" s="58">
        <v>2.0827812219831143</v>
      </c>
      <c r="E55" s="37"/>
      <c r="F55" s="50" t="s">
        <v>159</v>
      </c>
      <c r="G55" s="50" t="s">
        <v>160</v>
      </c>
      <c r="H55" s="57">
        <v>1</v>
      </c>
      <c r="I55" s="58">
        <v>9.3474298049250719E-3</v>
      </c>
      <c r="J55" s="37"/>
      <c r="K55" s="50" t="s">
        <v>159</v>
      </c>
      <c r="L55" s="50" t="s">
        <v>160</v>
      </c>
      <c r="M55" s="57">
        <v>1</v>
      </c>
      <c r="N55" s="58">
        <v>13.085019298438793</v>
      </c>
      <c r="O55" s="37"/>
      <c r="P55" s="50" t="s">
        <v>159</v>
      </c>
      <c r="Q55" s="50" t="s">
        <v>160</v>
      </c>
      <c r="R55" s="57">
        <v>1</v>
      </c>
      <c r="S55" s="58">
        <v>5.026019981463347E-2</v>
      </c>
      <c r="T55" s="37"/>
      <c r="U55" s="50" t="s">
        <v>159</v>
      </c>
      <c r="V55" s="50" t="s">
        <v>160</v>
      </c>
      <c r="W55" s="57">
        <v>1</v>
      </c>
      <c r="X55" s="58">
        <v>1.7371200522109716E-3</v>
      </c>
      <c r="Y55" s="37"/>
    </row>
    <row r="56" spans="1:25" x14ac:dyDescent="0.3">
      <c r="A56" s="50" t="s">
        <v>159</v>
      </c>
      <c r="B56" s="50" t="s">
        <v>161</v>
      </c>
      <c r="C56" s="57">
        <v>1</v>
      </c>
      <c r="D56" s="58">
        <v>6.3871589852107595</v>
      </c>
      <c r="E56" s="37"/>
      <c r="F56" s="50" t="s">
        <v>159</v>
      </c>
      <c r="G56" s="50" t="s">
        <v>161</v>
      </c>
      <c r="H56" s="57">
        <v>1</v>
      </c>
      <c r="I56" s="58">
        <v>2.8665286414627594E-2</v>
      </c>
      <c r="J56" s="37"/>
      <c r="K56" s="50" t="s">
        <v>159</v>
      </c>
      <c r="L56" s="50" t="s">
        <v>161</v>
      </c>
      <c r="M56" s="57">
        <v>1</v>
      </c>
      <c r="N56" s="58">
        <v>40.127161557613221</v>
      </c>
      <c r="O56" s="37"/>
      <c r="P56" s="50" t="s">
        <v>159</v>
      </c>
      <c r="Q56" s="50" t="s">
        <v>161</v>
      </c>
      <c r="R56" s="57">
        <v>1</v>
      </c>
      <c r="S56" s="58">
        <v>0.15413039231209613</v>
      </c>
      <c r="T56" s="37"/>
      <c r="U56" s="50" t="s">
        <v>159</v>
      </c>
      <c r="V56" s="50" t="s">
        <v>161</v>
      </c>
      <c r="W56" s="57">
        <v>1</v>
      </c>
      <c r="X56" s="58">
        <v>5.3271374990143056E-3</v>
      </c>
      <c r="Y56" s="37"/>
    </row>
    <row r="57" spans="1:25" x14ac:dyDescent="0.3">
      <c r="A57" s="50" t="s">
        <v>159</v>
      </c>
      <c r="B57" s="50" t="s">
        <v>162</v>
      </c>
      <c r="C57" s="57">
        <v>1</v>
      </c>
      <c r="D57" s="58">
        <v>18.585294700029451</v>
      </c>
      <c r="E57" s="37"/>
      <c r="F57" s="50" t="s">
        <v>159</v>
      </c>
      <c r="G57" s="50" t="s">
        <v>162</v>
      </c>
      <c r="H57" s="57">
        <v>1</v>
      </c>
      <c r="I57" s="58">
        <v>8.3409978820031649E-2</v>
      </c>
      <c r="J57" s="37"/>
      <c r="K57" s="50" t="s">
        <v>159</v>
      </c>
      <c r="L57" s="50" t="s">
        <v>162</v>
      </c>
      <c r="M57" s="57">
        <v>1</v>
      </c>
      <c r="N57" s="58">
        <v>116.76163451555701</v>
      </c>
      <c r="O57" s="37"/>
      <c r="P57" s="50" t="s">
        <v>159</v>
      </c>
      <c r="Q57" s="50" t="s">
        <v>162</v>
      </c>
      <c r="R57" s="57">
        <v>1</v>
      </c>
      <c r="S57" s="58">
        <v>0.44848715524135907</v>
      </c>
      <c r="T57" s="37"/>
      <c r="U57" s="50" t="s">
        <v>159</v>
      </c>
      <c r="V57" s="50" t="s">
        <v>162</v>
      </c>
      <c r="W57" s="57">
        <v>1</v>
      </c>
      <c r="X57" s="58">
        <v>1.5500854222668415E-2</v>
      </c>
      <c r="Y57" s="37"/>
    </row>
    <row r="58" spans="1:25" x14ac:dyDescent="0.3">
      <c r="A58" s="50" t="s">
        <v>163</v>
      </c>
      <c r="B58" s="50" t="s">
        <v>160</v>
      </c>
      <c r="C58" s="57">
        <v>1</v>
      </c>
      <c r="D58" s="58">
        <v>3.169676931056375</v>
      </c>
      <c r="E58" s="37"/>
      <c r="F58" s="50" t="s">
        <v>163</v>
      </c>
      <c r="G58" s="50" t="s">
        <v>160</v>
      </c>
      <c r="H58" s="57">
        <v>1</v>
      </c>
      <c r="I58" s="58">
        <v>1.4225369570563558E-2</v>
      </c>
      <c r="J58" s="37"/>
      <c r="K58" s="50" t="s">
        <v>163</v>
      </c>
      <c r="L58" s="50" t="s">
        <v>160</v>
      </c>
      <c r="M58" s="57">
        <v>1</v>
      </c>
      <c r="N58" s="58">
        <v>19.913413552479767</v>
      </c>
      <c r="O58" s="37"/>
      <c r="P58" s="50" t="s">
        <v>163</v>
      </c>
      <c r="Q58" s="50" t="s">
        <v>160</v>
      </c>
      <c r="R58" s="57">
        <v>1</v>
      </c>
      <c r="S58" s="58">
        <v>7.64883964870023E-2</v>
      </c>
      <c r="T58" s="37"/>
      <c r="U58" s="50" t="s">
        <v>163</v>
      </c>
      <c r="V58" s="50" t="s">
        <v>160</v>
      </c>
      <c r="W58" s="57">
        <v>1</v>
      </c>
      <c r="X58" s="58">
        <v>2.643633089185398E-3</v>
      </c>
      <c r="Y58" s="37"/>
    </row>
    <row r="59" spans="1:25" x14ac:dyDescent="0.3">
      <c r="A59" s="50" t="s">
        <v>163</v>
      </c>
      <c r="B59" s="50" t="s">
        <v>164</v>
      </c>
      <c r="C59" s="57">
        <v>1</v>
      </c>
      <c r="D59" s="58">
        <v>1.8556593617289774</v>
      </c>
      <c r="E59" s="37"/>
      <c r="F59" s="50" t="s">
        <v>163</v>
      </c>
      <c r="G59" s="50" t="s">
        <v>164</v>
      </c>
      <c r="H59" s="57">
        <v>1</v>
      </c>
      <c r="I59" s="58">
        <v>8.3281169632872278E-3</v>
      </c>
      <c r="J59" s="37"/>
      <c r="K59" s="50" t="s">
        <v>163</v>
      </c>
      <c r="L59" s="50" t="s">
        <v>164</v>
      </c>
      <c r="M59" s="57">
        <v>1</v>
      </c>
      <c r="N59" s="58">
        <v>11.658132070363527</v>
      </c>
      <c r="O59" s="37"/>
      <c r="P59" s="50" t="s">
        <v>163</v>
      </c>
      <c r="Q59" s="50" t="s">
        <v>164</v>
      </c>
      <c r="R59" s="57">
        <v>1</v>
      </c>
      <c r="S59" s="58">
        <v>4.4779456106095898E-2</v>
      </c>
      <c r="T59" s="37"/>
      <c r="U59" s="50" t="s">
        <v>163</v>
      </c>
      <c r="V59" s="50" t="s">
        <v>164</v>
      </c>
      <c r="W59" s="57">
        <v>1</v>
      </c>
      <c r="X59" s="58">
        <v>1.5476916410179507E-3</v>
      </c>
      <c r="Y59" s="37"/>
    </row>
    <row r="60" spans="1:25" x14ac:dyDescent="0.3">
      <c r="A60" s="50" t="s">
        <v>163</v>
      </c>
      <c r="B60" s="50" t="s">
        <v>162</v>
      </c>
      <c r="C60" s="57">
        <v>1</v>
      </c>
      <c r="D60" s="58">
        <v>4.994319463668452</v>
      </c>
      <c r="E60" s="37"/>
      <c r="F60" s="50" t="s">
        <v>163</v>
      </c>
      <c r="G60" s="50" t="s">
        <v>162</v>
      </c>
      <c r="H60" s="57">
        <v>1</v>
      </c>
      <c r="I60" s="58">
        <v>2.2414284379595951E-2</v>
      </c>
      <c r="J60" s="37"/>
      <c r="K60" s="50" t="s">
        <v>163</v>
      </c>
      <c r="L60" s="50" t="s">
        <v>162</v>
      </c>
      <c r="M60" s="57">
        <v>1</v>
      </c>
      <c r="N60" s="58">
        <v>31.376683194045043</v>
      </c>
      <c r="O60" s="37"/>
      <c r="P60" s="50" t="s">
        <v>163</v>
      </c>
      <c r="Q60" s="50" t="s">
        <v>162</v>
      </c>
      <c r="R60" s="57">
        <v>1</v>
      </c>
      <c r="S60" s="58">
        <v>0.12051937646292288</v>
      </c>
      <c r="T60" s="37"/>
      <c r="U60" s="50" t="s">
        <v>163</v>
      </c>
      <c r="V60" s="50" t="s">
        <v>162</v>
      </c>
      <c r="W60" s="57">
        <v>1</v>
      </c>
      <c r="X60" s="58">
        <v>4.1654554957171351E-3</v>
      </c>
      <c r="Y60" s="37"/>
    </row>
    <row r="61" spans="1:25" x14ac:dyDescent="0.3">
      <c r="A61" s="50" t="s">
        <v>167</v>
      </c>
      <c r="B61" s="50" t="s">
        <v>168</v>
      </c>
      <c r="C61" s="57">
        <v>1</v>
      </c>
      <c r="D61" s="58">
        <v>166.53024175174119</v>
      </c>
      <c r="E61" s="37"/>
      <c r="F61" s="50" t="s">
        <v>167</v>
      </c>
      <c r="G61" s="50" t="s">
        <v>168</v>
      </c>
      <c r="H61" s="57">
        <v>1</v>
      </c>
      <c r="I61" s="58">
        <v>0.74738034352425275</v>
      </c>
      <c r="J61" s="37"/>
      <c r="K61" s="50" t="s">
        <v>167</v>
      </c>
      <c r="L61" s="50" t="s">
        <v>168</v>
      </c>
      <c r="M61" s="57">
        <v>1</v>
      </c>
      <c r="N61" s="58">
        <v>2610.3883415912524</v>
      </c>
      <c r="O61" s="37"/>
      <c r="P61" s="50" t="s">
        <v>167</v>
      </c>
      <c r="Q61" s="50" t="s">
        <v>168</v>
      </c>
      <c r="R61" s="57">
        <v>1</v>
      </c>
      <c r="S61" s="58">
        <v>4.0185897286189318</v>
      </c>
      <c r="T61" s="37"/>
      <c r="U61" s="50" t="s">
        <v>167</v>
      </c>
      <c r="V61" s="50" t="s">
        <v>168</v>
      </c>
      <c r="W61" s="57">
        <v>1</v>
      </c>
      <c r="X61" s="58">
        <v>0.13889265910082013</v>
      </c>
      <c r="Y61" s="37"/>
    </row>
    <row r="62" spans="1:25" x14ac:dyDescent="0.3">
      <c r="A62" s="50" t="s">
        <v>167</v>
      </c>
      <c r="B62" s="50" t="s">
        <v>169</v>
      </c>
      <c r="C62" s="57">
        <v>1</v>
      </c>
      <c r="D62" s="58">
        <v>116.57116922621887</v>
      </c>
      <c r="E62" s="37"/>
      <c r="F62" s="50" t="s">
        <v>167</v>
      </c>
      <c r="G62" s="50" t="s">
        <v>169</v>
      </c>
      <c r="H62" s="57">
        <v>1</v>
      </c>
      <c r="I62" s="58">
        <v>0.52316624046697702</v>
      </c>
      <c r="J62" s="37"/>
      <c r="K62" s="50" t="s">
        <v>167</v>
      </c>
      <c r="L62" s="50" t="s">
        <v>169</v>
      </c>
      <c r="M62" s="57">
        <v>1</v>
      </c>
      <c r="N62" s="58">
        <v>485.65364494720978</v>
      </c>
      <c r="O62" s="37"/>
      <c r="P62" s="50" t="s">
        <v>167</v>
      </c>
      <c r="Q62" s="50" t="s">
        <v>169</v>
      </c>
      <c r="R62" s="57">
        <v>1</v>
      </c>
      <c r="S62" s="58">
        <v>2.8130128100332525</v>
      </c>
      <c r="T62" s="37"/>
      <c r="U62" s="50" t="s">
        <v>167</v>
      </c>
      <c r="V62" s="50" t="s">
        <v>169</v>
      </c>
      <c r="W62" s="57">
        <v>1</v>
      </c>
      <c r="X62" s="58">
        <v>9.7224861370574067E-2</v>
      </c>
      <c r="Y62" s="37"/>
    </row>
    <row r="63" spans="1:25" x14ac:dyDescent="0.3">
      <c r="A63" s="50" t="s">
        <v>167</v>
      </c>
      <c r="B63" s="50" t="s">
        <v>170</v>
      </c>
      <c r="C63" s="57">
        <v>1</v>
      </c>
      <c r="D63" s="58">
        <v>116.57116922621887</v>
      </c>
      <c r="E63" s="37"/>
      <c r="F63" s="50" t="s">
        <v>167</v>
      </c>
      <c r="G63" s="50" t="s">
        <v>170</v>
      </c>
      <c r="H63" s="57">
        <v>1</v>
      </c>
      <c r="I63" s="58">
        <v>0.52316624046697702</v>
      </c>
      <c r="J63" s="37"/>
      <c r="K63" s="50" t="s">
        <v>167</v>
      </c>
      <c r="L63" s="50" t="s">
        <v>170</v>
      </c>
      <c r="M63" s="57">
        <v>1</v>
      </c>
      <c r="N63" s="58">
        <v>789.18717303921596</v>
      </c>
      <c r="O63" s="37"/>
      <c r="P63" s="50" t="s">
        <v>167</v>
      </c>
      <c r="Q63" s="50" t="s">
        <v>170</v>
      </c>
      <c r="R63" s="57">
        <v>1</v>
      </c>
      <c r="S63" s="58">
        <v>2.8130128100332525</v>
      </c>
      <c r="T63" s="37"/>
      <c r="U63" s="50" t="s">
        <v>167</v>
      </c>
      <c r="V63" s="50" t="s">
        <v>170</v>
      </c>
      <c r="W63" s="57">
        <v>1</v>
      </c>
      <c r="X63" s="58">
        <v>9.7224861370574067E-2</v>
      </c>
      <c r="Y63" s="37"/>
    </row>
    <row r="64" spans="1:25" x14ac:dyDescent="0.3">
      <c r="A64" s="50" t="s">
        <v>167</v>
      </c>
      <c r="B64" s="50" t="s">
        <v>171</v>
      </c>
      <c r="C64" s="57">
        <v>1</v>
      </c>
      <c r="D64" s="58">
        <v>333.06048350348237</v>
      </c>
      <c r="E64" s="37"/>
      <c r="F64" s="50" t="s">
        <v>167</v>
      </c>
      <c r="G64" s="50" t="s">
        <v>171</v>
      </c>
      <c r="H64" s="57">
        <v>1</v>
      </c>
      <c r="I64" s="58">
        <v>1.4947606870485055</v>
      </c>
      <c r="J64" s="37"/>
      <c r="K64" s="50" t="s">
        <v>167</v>
      </c>
      <c r="L64" s="50" t="s">
        <v>171</v>
      </c>
      <c r="M64" s="57">
        <v>1</v>
      </c>
      <c r="N64" s="58">
        <v>728.48046742081465</v>
      </c>
      <c r="O64" s="37"/>
      <c r="P64" s="50" t="s">
        <v>167</v>
      </c>
      <c r="Q64" s="50" t="s">
        <v>171</v>
      </c>
      <c r="R64" s="57">
        <v>1</v>
      </c>
      <c r="S64" s="58">
        <v>8.0371794572378636</v>
      </c>
      <c r="T64" s="37"/>
      <c r="U64" s="50" t="s">
        <v>167</v>
      </c>
      <c r="V64" s="50" t="s">
        <v>171</v>
      </c>
      <c r="W64" s="57">
        <v>1</v>
      </c>
      <c r="X64" s="58">
        <v>0.27778531820164026</v>
      </c>
      <c r="Y64" s="37"/>
    </row>
    <row r="65" spans="1:25" x14ac:dyDescent="0.3">
      <c r="A65" s="50" t="s">
        <v>167</v>
      </c>
      <c r="B65" s="50" t="s">
        <v>172</v>
      </c>
      <c r="C65" s="57">
        <v>1</v>
      </c>
      <c r="D65" s="58">
        <v>49.959072525522359</v>
      </c>
      <c r="E65" s="37"/>
      <c r="F65" s="50" t="s">
        <v>167</v>
      </c>
      <c r="G65" s="50" t="s">
        <v>172</v>
      </c>
      <c r="H65" s="57">
        <v>1</v>
      </c>
      <c r="I65" s="58">
        <v>0.22421410305727579</v>
      </c>
      <c r="J65" s="37"/>
      <c r="K65" s="50" t="s">
        <v>167</v>
      </c>
      <c r="L65" s="50" t="s">
        <v>172</v>
      </c>
      <c r="M65" s="57">
        <v>1</v>
      </c>
      <c r="N65" s="58">
        <v>303.53352809200612</v>
      </c>
      <c r="O65" s="37"/>
      <c r="P65" s="50" t="s">
        <v>167</v>
      </c>
      <c r="Q65" s="50" t="s">
        <v>172</v>
      </c>
      <c r="R65" s="57">
        <v>1</v>
      </c>
      <c r="S65" s="58">
        <v>1.2055769185856797</v>
      </c>
      <c r="T65" s="37"/>
      <c r="U65" s="50" t="s">
        <v>167</v>
      </c>
      <c r="V65" s="50" t="s">
        <v>172</v>
      </c>
      <c r="W65" s="57">
        <v>1</v>
      </c>
      <c r="X65" s="58">
        <v>4.1667797730246037E-2</v>
      </c>
      <c r="Y65" s="37"/>
    </row>
    <row r="66" spans="1:25" x14ac:dyDescent="0.3">
      <c r="A66" s="50" t="s">
        <v>173</v>
      </c>
      <c r="B66" s="50" t="s">
        <v>3</v>
      </c>
      <c r="C66" s="57">
        <v>1</v>
      </c>
      <c r="D66" s="58">
        <v>8.2388645919282517</v>
      </c>
      <c r="E66" s="37"/>
      <c r="F66" s="50" t="s">
        <v>173</v>
      </c>
      <c r="G66" s="50" t="s">
        <v>3</v>
      </c>
      <c r="H66" s="57">
        <v>1</v>
      </c>
      <c r="I66" s="58">
        <v>3.6975659100673568E-2</v>
      </c>
      <c r="J66" s="37"/>
      <c r="K66" s="50" t="s">
        <v>173</v>
      </c>
      <c r="L66" s="50" t="s">
        <v>3</v>
      </c>
      <c r="M66" s="57">
        <v>1</v>
      </c>
      <c r="N66" s="58">
        <v>51.760454264110521</v>
      </c>
      <c r="O66" s="37"/>
      <c r="P66" s="50" t="s">
        <v>173</v>
      </c>
      <c r="Q66" s="50" t="s">
        <v>3</v>
      </c>
      <c r="R66" s="57">
        <v>1</v>
      </c>
      <c r="S66" s="58">
        <v>0.19881443920535774</v>
      </c>
      <c r="T66" s="37"/>
      <c r="U66" s="50" t="s">
        <v>173</v>
      </c>
      <c r="V66" s="50" t="s">
        <v>3</v>
      </c>
      <c r="W66" s="57">
        <v>1</v>
      </c>
      <c r="X66" s="58">
        <v>6.8715315555142606E-3</v>
      </c>
      <c r="Y66" s="37"/>
    </row>
    <row r="67" spans="1:25" x14ac:dyDescent="0.3">
      <c r="A67" s="50" t="s">
        <v>173</v>
      </c>
      <c r="B67" s="50" t="s">
        <v>174</v>
      </c>
      <c r="C67" s="57">
        <v>0</v>
      </c>
      <c r="D67" s="58">
        <v>0</v>
      </c>
      <c r="E67" s="37"/>
      <c r="F67" s="50" t="s">
        <v>173</v>
      </c>
      <c r="G67" s="50" t="s">
        <v>174</v>
      </c>
      <c r="H67" s="57">
        <v>0</v>
      </c>
      <c r="I67" s="58">
        <v>0</v>
      </c>
      <c r="J67" s="37"/>
      <c r="K67" s="50" t="s">
        <v>173</v>
      </c>
      <c r="L67" s="50" t="s">
        <v>174</v>
      </c>
      <c r="M67" s="57">
        <v>0</v>
      </c>
      <c r="N67" s="58">
        <v>0</v>
      </c>
      <c r="O67" s="37"/>
      <c r="P67" s="50" t="s">
        <v>173</v>
      </c>
      <c r="Q67" s="50" t="s">
        <v>174</v>
      </c>
      <c r="R67" s="57">
        <v>0</v>
      </c>
      <c r="S67" s="58">
        <v>0</v>
      </c>
      <c r="T67" s="37"/>
      <c r="U67" s="50" t="s">
        <v>173</v>
      </c>
      <c r="V67" s="50" t="s">
        <v>174</v>
      </c>
      <c r="W67" s="57">
        <v>0</v>
      </c>
      <c r="X67" s="58">
        <v>0</v>
      </c>
      <c r="Y67" s="37"/>
    </row>
    <row r="68" spans="1:25" x14ac:dyDescent="0.3">
      <c r="A68" s="50" t="s">
        <v>173</v>
      </c>
      <c r="B68" s="50" t="s">
        <v>175</v>
      </c>
      <c r="C68" s="57">
        <v>0</v>
      </c>
      <c r="D68" s="58">
        <v>0</v>
      </c>
      <c r="E68" s="37"/>
      <c r="F68" s="50" t="s">
        <v>173</v>
      </c>
      <c r="G68" s="50" t="s">
        <v>175</v>
      </c>
      <c r="H68" s="57">
        <v>0</v>
      </c>
      <c r="I68" s="58">
        <v>0</v>
      </c>
      <c r="J68" s="37"/>
      <c r="K68" s="50" t="s">
        <v>173</v>
      </c>
      <c r="L68" s="50" t="s">
        <v>175</v>
      </c>
      <c r="M68" s="57">
        <v>0</v>
      </c>
      <c r="N68" s="58">
        <v>0</v>
      </c>
      <c r="O68" s="37"/>
      <c r="P68" s="50" t="s">
        <v>173</v>
      </c>
      <c r="Q68" s="50" t="s">
        <v>175</v>
      </c>
      <c r="R68" s="57">
        <v>0</v>
      </c>
      <c r="S68" s="58">
        <v>0</v>
      </c>
      <c r="T68" s="37"/>
      <c r="U68" s="50" t="s">
        <v>173</v>
      </c>
      <c r="V68" s="50" t="s">
        <v>175</v>
      </c>
      <c r="W68" s="57">
        <v>0</v>
      </c>
      <c r="X68" s="58">
        <v>0</v>
      </c>
      <c r="Y68" s="37"/>
    </row>
    <row r="69" spans="1:25" x14ac:dyDescent="0.3">
      <c r="A69" s="50" t="s">
        <v>173</v>
      </c>
      <c r="B69" s="50" t="s">
        <v>176</v>
      </c>
      <c r="C69" s="57">
        <v>1</v>
      </c>
      <c r="D69" s="58">
        <v>8.2388645919282517</v>
      </c>
      <c r="E69" s="37"/>
      <c r="F69" s="50" t="s">
        <v>173</v>
      </c>
      <c r="G69" s="50" t="s">
        <v>176</v>
      </c>
      <c r="H69" s="57">
        <v>1</v>
      </c>
      <c r="I69" s="58">
        <v>3.6975659100673568E-2</v>
      </c>
      <c r="J69" s="37"/>
      <c r="K69" s="50" t="s">
        <v>173</v>
      </c>
      <c r="L69" s="50" t="s">
        <v>176</v>
      </c>
      <c r="M69" s="57">
        <v>1</v>
      </c>
      <c r="N69" s="58">
        <v>51.760454264110521</v>
      </c>
      <c r="O69" s="37"/>
      <c r="P69" s="50" t="s">
        <v>173</v>
      </c>
      <c r="Q69" s="50" t="s">
        <v>176</v>
      </c>
      <c r="R69" s="57">
        <v>1</v>
      </c>
      <c r="S69" s="58">
        <v>0.19881443920535774</v>
      </c>
      <c r="T69" s="37"/>
      <c r="U69" s="50" t="s">
        <v>173</v>
      </c>
      <c r="V69" s="50" t="s">
        <v>176</v>
      </c>
      <c r="W69" s="57">
        <v>1</v>
      </c>
      <c r="X69" s="58">
        <v>6.8715315555142606E-3</v>
      </c>
      <c r="Y69" s="37"/>
    </row>
    <row r="70" spans="1:25" x14ac:dyDescent="0.3">
      <c r="A70" s="50" t="s">
        <v>173</v>
      </c>
      <c r="B70" s="50" t="s">
        <v>6</v>
      </c>
      <c r="C70" s="57">
        <v>1</v>
      </c>
      <c r="D70" s="58">
        <v>45.313755255605379</v>
      </c>
      <c r="E70" s="37"/>
      <c r="F70" s="50" t="s">
        <v>173</v>
      </c>
      <c r="G70" s="50" t="s">
        <v>6</v>
      </c>
      <c r="H70" s="57">
        <v>1</v>
      </c>
      <c r="I70" s="58">
        <v>0.20336612505370463</v>
      </c>
      <c r="J70" s="37"/>
      <c r="K70" s="50" t="s">
        <v>173</v>
      </c>
      <c r="L70" s="50" t="s">
        <v>6</v>
      </c>
      <c r="M70" s="57">
        <v>1</v>
      </c>
      <c r="N70" s="58">
        <v>284.68249845260783</v>
      </c>
      <c r="O70" s="37"/>
      <c r="P70" s="50" t="s">
        <v>173</v>
      </c>
      <c r="Q70" s="50" t="s">
        <v>6</v>
      </c>
      <c r="R70" s="57">
        <v>1</v>
      </c>
      <c r="S70" s="58">
        <v>1.0934794156294676</v>
      </c>
      <c r="T70" s="37"/>
      <c r="U70" s="50" t="s">
        <v>173</v>
      </c>
      <c r="V70" s="50" t="s">
        <v>6</v>
      </c>
      <c r="W70" s="57">
        <v>1</v>
      </c>
      <c r="X70" s="58">
        <v>3.7793423555328429E-2</v>
      </c>
      <c r="Y70" s="37"/>
    </row>
    <row r="71" spans="1:25" ht="14.5" thickBot="1" x14ac:dyDescent="0.35">
      <c r="A71" s="50" t="s">
        <v>165</v>
      </c>
      <c r="B71" s="50" t="s">
        <v>165</v>
      </c>
      <c r="C71" s="57">
        <v>1</v>
      </c>
      <c r="D71" s="58">
        <v>8.2388645919282517</v>
      </c>
      <c r="E71" s="37"/>
      <c r="F71" s="50" t="s">
        <v>165</v>
      </c>
      <c r="G71" s="50" t="s">
        <v>165</v>
      </c>
      <c r="H71" s="57">
        <v>1</v>
      </c>
      <c r="I71" s="58">
        <v>3.6975659100673568E-2</v>
      </c>
      <c r="J71" s="37"/>
      <c r="K71" s="50" t="s">
        <v>165</v>
      </c>
      <c r="L71" s="50" t="s">
        <v>165</v>
      </c>
      <c r="M71" s="57">
        <v>1</v>
      </c>
      <c r="N71" s="58">
        <v>51.760454264110521</v>
      </c>
      <c r="O71" s="37"/>
      <c r="P71" s="50" t="s">
        <v>165</v>
      </c>
      <c r="Q71" s="50" t="s">
        <v>165</v>
      </c>
      <c r="R71" s="57">
        <v>1</v>
      </c>
      <c r="S71" s="58">
        <v>0.19881443920535774</v>
      </c>
      <c r="T71" s="37"/>
      <c r="U71" s="50" t="s">
        <v>165</v>
      </c>
      <c r="V71" s="50" t="s">
        <v>165</v>
      </c>
      <c r="W71" s="57">
        <v>1</v>
      </c>
      <c r="X71" s="58">
        <v>6.8715315555142606E-3</v>
      </c>
      <c r="Y71" s="37"/>
    </row>
    <row r="72" spans="1:25" ht="15" thickTop="1" thickBot="1" x14ac:dyDescent="0.35">
      <c r="A72" s="72"/>
      <c r="B72" s="72"/>
      <c r="C72" s="59"/>
      <c r="D72" s="60">
        <f>SUM(D45:D71)</f>
        <v>918.63340200000005</v>
      </c>
      <c r="E72" s="37"/>
      <c r="F72" s="72"/>
      <c r="G72" s="72"/>
      <c r="H72" s="59"/>
      <c r="I72" s="60">
        <f>SUM(I45:I71)</f>
        <v>4.1227859897251022</v>
      </c>
      <c r="J72" s="37"/>
      <c r="K72" s="72"/>
      <c r="L72" s="72"/>
      <c r="M72" s="59"/>
      <c r="N72" s="60">
        <f>SUM(N45:N71)</f>
        <v>5771.2906504483208</v>
      </c>
      <c r="O72" s="37"/>
      <c r="P72" s="72"/>
      <c r="Q72" s="72"/>
      <c r="R72" s="59"/>
      <c r="S72" s="60">
        <f>SUM(S45:S71)</f>
        <v>22.167809971397379</v>
      </c>
      <c r="T72" s="37"/>
      <c r="U72" s="72"/>
      <c r="V72" s="72"/>
      <c r="W72" s="59"/>
      <c r="X72" s="60">
        <f>SUM(X45:X71)</f>
        <v>0.76617576843983981</v>
      </c>
      <c r="Y72" s="37"/>
    </row>
    <row r="73" spans="1:25" ht="14.5" thickTop="1" x14ac:dyDescent="0.3">
      <c r="E73" s="37"/>
      <c r="J73" s="37"/>
      <c r="O73" s="37"/>
      <c r="T73" s="37"/>
      <c r="Y73" s="37"/>
    </row>
    <row r="74" spans="1:25" ht="15.5" thickBot="1" x14ac:dyDescent="0.35">
      <c r="A74" s="75" t="s">
        <v>177</v>
      </c>
      <c r="B74" s="75"/>
      <c r="C74" s="75"/>
      <c r="D74" s="75"/>
      <c r="E74" s="37"/>
      <c r="F74" s="75" t="s">
        <v>177</v>
      </c>
      <c r="G74" s="75"/>
      <c r="H74" s="75"/>
      <c r="I74" s="75"/>
      <c r="J74" s="37"/>
      <c r="K74" s="75" t="s">
        <v>177</v>
      </c>
      <c r="L74" s="75"/>
      <c r="M74" s="75"/>
      <c r="N74" s="75"/>
      <c r="O74" s="37"/>
      <c r="P74" s="75" t="s">
        <v>177</v>
      </c>
      <c r="Q74" s="75"/>
      <c r="R74" s="75"/>
      <c r="S74" s="75"/>
      <c r="T74" s="37"/>
      <c r="U74" s="75" t="s">
        <v>177</v>
      </c>
      <c r="V74" s="75"/>
      <c r="W74" s="75"/>
      <c r="X74" s="75"/>
      <c r="Y74" s="37"/>
    </row>
    <row r="75" spans="1:25" ht="14.5" thickTop="1" x14ac:dyDescent="0.3">
      <c r="A75" s="50"/>
      <c r="B75" s="51"/>
      <c r="C75" s="52" t="s">
        <v>10</v>
      </c>
      <c r="D75" s="50"/>
      <c r="E75" s="37"/>
      <c r="F75" s="50"/>
      <c r="G75" s="51"/>
      <c r="H75" s="52" t="s">
        <v>10</v>
      </c>
      <c r="I75" s="50"/>
      <c r="J75" s="37"/>
      <c r="K75" s="50"/>
      <c r="L75" s="51"/>
      <c r="M75" s="52" t="s">
        <v>10</v>
      </c>
      <c r="N75" s="50"/>
      <c r="O75" s="37"/>
      <c r="P75" s="50"/>
      <c r="Q75" s="51"/>
      <c r="R75" s="52" t="s">
        <v>10</v>
      </c>
      <c r="S75" s="50"/>
      <c r="T75" s="37"/>
      <c r="U75" s="50"/>
      <c r="V75" s="51"/>
      <c r="W75" s="52" t="s">
        <v>10</v>
      </c>
      <c r="X75" s="50"/>
      <c r="Y75" s="37"/>
    </row>
    <row r="76" spans="1:25" x14ac:dyDescent="0.3">
      <c r="A76" s="50"/>
      <c r="B76" s="54" t="s">
        <v>145</v>
      </c>
      <c r="C76" s="55">
        <v>472.81088599999998</v>
      </c>
      <c r="D76" s="50"/>
      <c r="E76" s="37"/>
      <c r="F76" s="50"/>
      <c r="G76" s="54" t="s">
        <v>145</v>
      </c>
      <c r="H76" s="55">
        <v>131.95515148412858</v>
      </c>
      <c r="I76" s="50"/>
      <c r="J76" s="37"/>
      <c r="K76" s="50"/>
      <c r="L76" s="54" t="s">
        <v>145</v>
      </c>
      <c r="M76" s="55">
        <v>28.395008016730831</v>
      </c>
      <c r="N76" s="50"/>
      <c r="O76" s="37"/>
      <c r="P76" s="50"/>
      <c r="Q76" s="54" t="s">
        <v>145</v>
      </c>
      <c r="R76" s="55">
        <v>117.14877227649852</v>
      </c>
      <c r="S76" s="50"/>
      <c r="T76" s="37"/>
      <c r="U76" s="50"/>
      <c r="V76" s="54" t="s">
        <v>145</v>
      </c>
      <c r="W76" s="55">
        <v>32.519234529004564</v>
      </c>
      <c r="X76" s="50"/>
      <c r="Y76" s="37"/>
    </row>
    <row r="77" spans="1:25" ht="15.5" customHeight="1" x14ac:dyDescent="0.3">
      <c r="A77" s="50"/>
      <c r="B77" s="53"/>
      <c r="C77" s="56"/>
      <c r="D77" s="50"/>
      <c r="E77" s="37"/>
      <c r="F77" s="50"/>
      <c r="G77" s="53"/>
      <c r="H77" s="56"/>
      <c r="I77" s="50"/>
      <c r="J77" s="37"/>
      <c r="K77" s="50"/>
      <c r="L77" s="53"/>
      <c r="M77" s="56"/>
      <c r="N77" s="50"/>
      <c r="O77" s="37"/>
      <c r="P77" s="50"/>
      <c r="Q77" s="53"/>
      <c r="R77" s="56"/>
      <c r="S77" s="50"/>
      <c r="T77" s="37"/>
      <c r="U77" s="50"/>
      <c r="V77" s="53"/>
      <c r="W77" s="56"/>
      <c r="X77" s="50"/>
      <c r="Y77" s="37"/>
    </row>
    <row r="78" spans="1:25" ht="14.5" thickBot="1" x14ac:dyDescent="0.35">
      <c r="A78" s="74" t="s">
        <v>166</v>
      </c>
      <c r="B78" s="74"/>
      <c r="C78" s="74"/>
      <c r="D78" s="74"/>
      <c r="E78" s="37"/>
      <c r="F78" s="74" t="s">
        <v>166</v>
      </c>
      <c r="G78" s="74"/>
      <c r="H78" s="74"/>
      <c r="I78" s="74"/>
      <c r="J78" s="37"/>
      <c r="K78" s="74" t="s">
        <v>166</v>
      </c>
      <c r="L78" s="74"/>
      <c r="M78" s="74"/>
      <c r="N78" s="74"/>
      <c r="O78" s="37"/>
      <c r="P78" s="74" t="s">
        <v>166</v>
      </c>
      <c r="Q78" s="74"/>
      <c r="R78" s="74"/>
      <c r="S78" s="74"/>
      <c r="T78" s="37"/>
      <c r="U78" s="74" t="s">
        <v>166</v>
      </c>
      <c r="V78" s="74"/>
      <c r="W78" s="74"/>
      <c r="X78" s="74"/>
      <c r="Y78" s="37"/>
    </row>
    <row r="79" spans="1:25" ht="14.5" thickTop="1" x14ac:dyDescent="0.3">
      <c r="A79" s="73" t="s">
        <v>33</v>
      </c>
      <c r="B79" s="70" t="s">
        <v>52</v>
      </c>
      <c r="C79" s="70" t="s">
        <v>146</v>
      </c>
      <c r="D79" s="42" t="s">
        <v>147</v>
      </c>
      <c r="E79" s="37"/>
      <c r="F79" s="73" t="s">
        <v>33</v>
      </c>
      <c r="G79" s="70" t="s">
        <v>52</v>
      </c>
      <c r="H79" s="70" t="s">
        <v>146</v>
      </c>
      <c r="I79" s="42" t="s">
        <v>147</v>
      </c>
      <c r="J79" s="37"/>
      <c r="K79" s="73" t="s">
        <v>33</v>
      </c>
      <c r="L79" s="70" t="s">
        <v>52</v>
      </c>
      <c r="M79" s="70" t="s">
        <v>146</v>
      </c>
      <c r="N79" s="42" t="s">
        <v>147</v>
      </c>
      <c r="O79" s="37"/>
      <c r="P79" s="73" t="s">
        <v>33</v>
      </c>
      <c r="Q79" s="70" t="s">
        <v>52</v>
      </c>
      <c r="R79" s="70" t="s">
        <v>146</v>
      </c>
      <c r="S79" s="42" t="s">
        <v>147</v>
      </c>
      <c r="T79" s="37"/>
      <c r="U79" s="73" t="s">
        <v>33</v>
      </c>
      <c r="V79" s="70" t="s">
        <v>52</v>
      </c>
      <c r="W79" s="70" t="s">
        <v>146</v>
      </c>
      <c r="X79" s="42" t="s">
        <v>147</v>
      </c>
      <c r="Y79" s="37"/>
    </row>
    <row r="80" spans="1:25" ht="14.5" thickBot="1" x14ac:dyDescent="0.35">
      <c r="A80" s="74"/>
      <c r="B80" s="71"/>
      <c r="C80" s="71"/>
      <c r="D80" s="43" t="s">
        <v>148</v>
      </c>
      <c r="E80" s="37"/>
      <c r="F80" s="74"/>
      <c r="G80" s="71"/>
      <c r="H80" s="71"/>
      <c r="I80" s="43" t="s">
        <v>148</v>
      </c>
      <c r="J80" s="37"/>
      <c r="K80" s="74"/>
      <c r="L80" s="71"/>
      <c r="M80" s="71"/>
      <c r="N80" s="43" t="s">
        <v>148</v>
      </c>
      <c r="O80" s="37"/>
      <c r="P80" s="74"/>
      <c r="Q80" s="71"/>
      <c r="R80" s="71"/>
      <c r="S80" s="43" t="s">
        <v>148</v>
      </c>
      <c r="T80" s="37"/>
      <c r="U80" s="74"/>
      <c r="V80" s="71"/>
      <c r="W80" s="71"/>
      <c r="X80" s="43" t="s">
        <v>148</v>
      </c>
      <c r="Y80" s="37"/>
    </row>
    <row r="81" spans="1:25" ht="14.5" thickTop="1" x14ac:dyDescent="0.3">
      <c r="A81" s="50" t="s">
        <v>149</v>
      </c>
      <c r="B81" s="50" t="s">
        <v>150</v>
      </c>
      <c r="C81" s="57">
        <v>2.5000000000000001E-2</v>
      </c>
      <c r="D81" s="58">
        <v>1.4640175050062685</v>
      </c>
      <c r="E81" s="37"/>
      <c r="F81" s="50" t="s">
        <v>149</v>
      </c>
      <c r="G81" s="50" t="s">
        <v>150</v>
      </c>
      <c r="H81" s="57">
        <v>2.5000000000000001E-2</v>
      </c>
      <c r="I81" s="58">
        <v>0.40053057192543551</v>
      </c>
      <c r="J81" s="37"/>
      <c r="K81" s="50" t="s">
        <v>149</v>
      </c>
      <c r="L81" s="50" t="s">
        <v>150</v>
      </c>
      <c r="M81" s="57">
        <v>2.5000000000000001E-2</v>
      </c>
      <c r="N81" s="58">
        <v>8.2510696263103464E-2</v>
      </c>
      <c r="O81" s="37"/>
      <c r="P81" s="50" t="s">
        <v>149</v>
      </c>
      <c r="Q81" s="50" t="s">
        <v>150</v>
      </c>
      <c r="R81" s="57">
        <v>2.5000000000000001E-2</v>
      </c>
      <c r="S81" s="58">
        <v>0.34710549538598356</v>
      </c>
      <c r="T81" s="37"/>
      <c r="U81" s="50" t="s">
        <v>149</v>
      </c>
      <c r="V81" s="50" t="s">
        <v>150</v>
      </c>
      <c r="W81" s="57">
        <v>2.5000000000000001E-2</v>
      </c>
      <c r="X81" s="58">
        <v>0.10255662756085537</v>
      </c>
      <c r="Y81" s="37"/>
    </row>
    <row r="82" spans="1:25" x14ac:dyDescent="0.3">
      <c r="A82" s="50" t="s">
        <v>149</v>
      </c>
      <c r="B82" s="50" t="s">
        <v>151</v>
      </c>
      <c r="C82" s="57">
        <v>2.5000000000000001E-2</v>
      </c>
      <c r="D82" s="58">
        <v>1.4740799078832736</v>
      </c>
      <c r="E82" s="37"/>
      <c r="F82" s="50" t="s">
        <v>149</v>
      </c>
      <c r="G82" s="50" t="s">
        <v>151</v>
      </c>
      <c r="H82" s="57">
        <v>2.5000000000000001E-2</v>
      </c>
      <c r="I82" s="58">
        <v>0.46398835126124532</v>
      </c>
      <c r="J82" s="37"/>
      <c r="K82" s="50" t="s">
        <v>149</v>
      </c>
      <c r="L82" s="50" t="s">
        <v>151</v>
      </c>
      <c r="M82" s="57">
        <v>2.5000000000000001E-2</v>
      </c>
      <c r="N82" s="58">
        <v>8.7726104383929623E-2</v>
      </c>
      <c r="O82" s="37"/>
      <c r="P82" s="50" t="s">
        <v>149</v>
      </c>
      <c r="Q82" s="50" t="s">
        <v>151</v>
      </c>
      <c r="R82" s="57">
        <v>2.5000000000000001E-2</v>
      </c>
      <c r="S82" s="58">
        <v>0.36463326183428785</v>
      </c>
      <c r="T82" s="37"/>
      <c r="U82" s="50" t="s">
        <v>149</v>
      </c>
      <c r="V82" s="50" t="s">
        <v>151</v>
      </c>
      <c r="W82" s="57">
        <v>2.5000000000000001E-2</v>
      </c>
      <c r="X82" s="58">
        <v>0.11174470539271109</v>
      </c>
      <c r="Y82" s="37"/>
    </row>
    <row r="83" spans="1:25" x14ac:dyDescent="0.3">
      <c r="A83" s="50" t="s">
        <v>149</v>
      </c>
      <c r="B83" s="50" t="s">
        <v>152</v>
      </c>
      <c r="C83" s="57">
        <v>0.13126147999625579</v>
      </c>
      <c r="D83" s="58">
        <v>6.547283735068282</v>
      </c>
      <c r="E83" s="37"/>
      <c r="F83" s="50" t="s">
        <v>149</v>
      </c>
      <c r="G83" s="50" t="s">
        <v>152</v>
      </c>
      <c r="H83" s="57">
        <v>0.10219626602208236</v>
      </c>
      <c r="I83" s="58">
        <v>1.5259171995701244</v>
      </c>
      <c r="J83" s="37"/>
      <c r="K83" s="50" t="s">
        <v>149</v>
      </c>
      <c r="L83" s="50" t="s">
        <v>152</v>
      </c>
      <c r="M83" s="57">
        <v>0.13713845026267724</v>
      </c>
      <c r="N83" s="58">
        <v>0.44047601117632329</v>
      </c>
      <c r="O83" s="37"/>
      <c r="P83" s="50" t="s">
        <v>149</v>
      </c>
      <c r="Q83" s="50" t="s">
        <v>152</v>
      </c>
      <c r="R83" s="57">
        <v>0.13722176436708539</v>
      </c>
      <c r="S83" s="58">
        <v>1.8455667296531999</v>
      </c>
      <c r="T83" s="37"/>
      <c r="U83" s="50" t="s">
        <v>149</v>
      </c>
      <c r="V83" s="50" t="s">
        <v>152</v>
      </c>
      <c r="W83" s="57">
        <v>0.1063795015731996</v>
      </c>
      <c r="X83" s="58">
        <v>0.42439765722983408</v>
      </c>
      <c r="Y83" s="37"/>
    </row>
    <row r="84" spans="1:25" x14ac:dyDescent="0.3">
      <c r="A84" s="50" t="s">
        <v>149</v>
      </c>
      <c r="B84" s="50" t="s">
        <v>153</v>
      </c>
      <c r="C84" s="57">
        <v>2.2057197037608587E-2</v>
      </c>
      <c r="D84" s="58">
        <v>1.0984527872412433</v>
      </c>
      <c r="E84" s="37"/>
      <c r="F84" s="50" t="s">
        <v>149</v>
      </c>
      <c r="G84" s="50" t="s">
        <v>153</v>
      </c>
      <c r="H84" s="57">
        <v>1.6909917018605058E-2</v>
      </c>
      <c r="I84" s="58">
        <v>0.25233069048929274</v>
      </c>
      <c r="J84" s="37"/>
      <c r="K84" s="50" t="s">
        <v>149</v>
      </c>
      <c r="L84" s="50" t="s">
        <v>153</v>
      </c>
      <c r="M84" s="57">
        <v>2.2057197037608587E-2</v>
      </c>
      <c r="N84" s="58">
        <v>7.0834147922930843E-2</v>
      </c>
      <c r="O84" s="37"/>
      <c r="P84" s="50" t="s">
        <v>149</v>
      </c>
      <c r="Q84" s="50" t="s">
        <v>153</v>
      </c>
      <c r="R84" s="57">
        <v>2.2057197037608587E-2</v>
      </c>
      <c r="S84" s="58">
        <v>0.29661836382065476</v>
      </c>
      <c r="T84" s="37"/>
      <c r="U84" s="50" t="s">
        <v>149</v>
      </c>
      <c r="V84" s="50" t="s">
        <v>153</v>
      </c>
      <c r="W84" s="57">
        <v>1.6909917018605058E-2</v>
      </c>
      <c r="X84" s="58">
        <v>6.7411052452346965E-2</v>
      </c>
      <c r="Y84" s="37"/>
    </row>
    <row r="85" spans="1:25" x14ac:dyDescent="0.3">
      <c r="A85" s="50" t="s">
        <v>149</v>
      </c>
      <c r="B85" s="50" t="s">
        <v>154</v>
      </c>
      <c r="C85" s="57">
        <v>0</v>
      </c>
      <c r="D85" s="58">
        <v>0</v>
      </c>
      <c r="E85" s="37"/>
      <c r="F85" s="50" t="s">
        <v>149</v>
      </c>
      <c r="G85" s="50" t="s">
        <v>154</v>
      </c>
      <c r="H85" s="57">
        <v>0</v>
      </c>
      <c r="I85" s="58">
        <v>0</v>
      </c>
      <c r="J85" s="37"/>
      <c r="K85" s="50" t="s">
        <v>149</v>
      </c>
      <c r="L85" s="50" t="s">
        <v>154</v>
      </c>
      <c r="M85" s="57">
        <v>0</v>
      </c>
      <c r="N85" s="58">
        <v>0</v>
      </c>
      <c r="O85" s="37"/>
      <c r="P85" s="50" t="s">
        <v>149</v>
      </c>
      <c r="Q85" s="50" t="s">
        <v>154</v>
      </c>
      <c r="R85" s="57">
        <v>0</v>
      </c>
      <c r="S85" s="58">
        <v>0</v>
      </c>
      <c r="T85" s="37"/>
      <c r="U85" s="50" t="s">
        <v>149</v>
      </c>
      <c r="V85" s="50" t="s">
        <v>154</v>
      </c>
      <c r="W85" s="57">
        <v>0</v>
      </c>
      <c r="X85" s="58">
        <v>0</v>
      </c>
      <c r="Y85" s="37"/>
    </row>
    <row r="86" spans="1:25" x14ac:dyDescent="0.3">
      <c r="A86" s="50" t="s">
        <v>155</v>
      </c>
      <c r="B86" s="50" t="s">
        <v>156</v>
      </c>
      <c r="C86" s="57">
        <v>6.1425035015076242E-2</v>
      </c>
      <c r="D86" s="58">
        <v>4.9066253932420523</v>
      </c>
      <c r="E86" s="37"/>
      <c r="F86" s="50" t="s">
        <v>155</v>
      </c>
      <c r="G86" s="50" t="s">
        <v>156</v>
      </c>
      <c r="H86" s="57">
        <v>4.7570697875112767E-3</v>
      </c>
      <c r="I86" s="58">
        <v>0.11334184110910252</v>
      </c>
      <c r="J86" s="37"/>
      <c r="K86" s="50" t="s">
        <v>155</v>
      </c>
      <c r="L86" s="50" t="s">
        <v>156</v>
      </c>
      <c r="M86" s="57">
        <v>6.1425035015076242E-2</v>
      </c>
      <c r="N86" s="58">
        <v>0.10253524456633346</v>
      </c>
      <c r="O86" s="37"/>
      <c r="P86" s="50" t="s">
        <v>155</v>
      </c>
      <c r="Q86" s="50" t="s">
        <v>156</v>
      </c>
      <c r="R86" s="57">
        <v>6.1425035015076242E-2</v>
      </c>
      <c r="S86" s="58">
        <v>0.41104667848358084</v>
      </c>
      <c r="T86" s="37"/>
      <c r="U86" s="50" t="s">
        <v>155</v>
      </c>
      <c r="V86" s="50" t="s">
        <v>156</v>
      </c>
      <c r="W86" s="57">
        <v>4.7570697875112767E-3</v>
      </c>
      <c r="X86" s="58">
        <v>1.856894615939142E-2</v>
      </c>
      <c r="Y86" s="37"/>
    </row>
    <row r="87" spans="1:25" x14ac:dyDescent="0.3">
      <c r="A87" s="50" t="s">
        <v>155</v>
      </c>
      <c r="B87" s="50" t="s">
        <v>157</v>
      </c>
      <c r="C87" s="57">
        <v>9.5741190985577981E-3</v>
      </c>
      <c r="D87" s="58">
        <v>0.72836155758032661</v>
      </c>
      <c r="E87" s="37"/>
      <c r="F87" s="50" t="s">
        <v>155</v>
      </c>
      <c r="G87" s="50" t="s">
        <v>157</v>
      </c>
      <c r="H87" s="57">
        <v>2.5730948006811107E-2</v>
      </c>
      <c r="I87" s="58">
        <v>0.58387143483658199</v>
      </c>
      <c r="J87" s="37"/>
      <c r="K87" s="50" t="s">
        <v>155</v>
      </c>
      <c r="L87" s="50" t="s">
        <v>157</v>
      </c>
      <c r="M87" s="57">
        <v>9.5741190985577981E-3</v>
      </c>
      <c r="N87" s="58">
        <v>1.5220793203833273E-2</v>
      </c>
      <c r="O87" s="37"/>
      <c r="P87" s="50" t="s">
        <v>155</v>
      </c>
      <c r="Q87" s="50" t="s">
        <v>157</v>
      </c>
      <c r="R87" s="57">
        <v>9.5741190985577981E-3</v>
      </c>
      <c r="S87" s="58">
        <v>6.1017619032191578E-2</v>
      </c>
      <c r="T87" s="37"/>
      <c r="U87" s="50" t="s">
        <v>155</v>
      </c>
      <c r="V87" s="50" t="s">
        <v>157</v>
      </c>
      <c r="W87" s="57">
        <v>2.5730948006811107E-2</v>
      </c>
      <c r="X87" s="58">
        <v>9.5656441887605748E-2</v>
      </c>
      <c r="Y87" s="37"/>
    </row>
    <row r="88" spans="1:25" x14ac:dyDescent="0.3">
      <c r="A88" s="50" t="s">
        <v>155</v>
      </c>
      <c r="B88" s="50" t="s">
        <v>153</v>
      </c>
      <c r="C88" s="57">
        <v>2.2057197037608587E-2</v>
      </c>
      <c r="D88" s="58">
        <v>1.4306434590271677</v>
      </c>
      <c r="E88" s="37"/>
      <c r="F88" s="50" t="s">
        <v>155</v>
      </c>
      <c r="G88" s="50" t="s">
        <v>153</v>
      </c>
      <c r="H88" s="57">
        <v>1.6909917018605058E-2</v>
      </c>
      <c r="I88" s="58">
        <v>0.3426930353604396</v>
      </c>
      <c r="J88" s="37"/>
      <c r="K88" s="50" t="s">
        <v>155</v>
      </c>
      <c r="L88" s="50" t="s">
        <v>153</v>
      </c>
      <c r="M88" s="57">
        <v>2.2057197037608587E-2</v>
      </c>
      <c r="N88" s="58">
        <v>3.3454551322496015E-2</v>
      </c>
      <c r="O88" s="37"/>
      <c r="P88" s="50" t="s">
        <v>155</v>
      </c>
      <c r="Q88" s="50" t="s">
        <v>153</v>
      </c>
      <c r="R88" s="57">
        <v>2.2057197037608587E-2</v>
      </c>
      <c r="S88" s="58">
        <v>0.13580030638342652</v>
      </c>
      <c r="T88" s="37"/>
      <c r="U88" s="50" t="s">
        <v>155</v>
      </c>
      <c r="V88" s="50" t="s">
        <v>153</v>
      </c>
      <c r="W88" s="57">
        <v>1.6909917018605058E-2</v>
      </c>
      <c r="X88" s="58">
        <v>5.4715899840174789E-2</v>
      </c>
      <c r="Y88" s="37"/>
    </row>
    <row r="89" spans="1:25" x14ac:dyDescent="0.3">
      <c r="A89" s="50" t="s">
        <v>155</v>
      </c>
      <c r="B89" s="50" t="s">
        <v>154</v>
      </c>
      <c r="C89" s="57">
        <v>0</v>
      </c>
      <c r="D89" s="58">
        <v>0</v>
      </c>
      <c r="E89" s="37"/>
      <c r="F89" s="50" t="s">
        <v>155</v>
      </c>
      <c r="G89" s="50" t="s">
        <v>154</v>
      </c>
      <c r="H89" s="57">
        <v>0</v>
      </c>
      <c r="I89" s="58">
        <v>0</v>
      </c>
      <c r="J89" s="37"/>
      <c r="K89" s="50" t="s">
        <v>155</v>
      </c>
      <c r="L89" s="50" t="s">
        <v>154</v>
      </c>
      <c r="M89" s="57">
        <v>0</v>
      </c>
      <c r="N89" s="58">
        <v>0</v>
      </c>
      <c r="O89" s="37"/>
      <c r="P89" s="50" t="s">
        <v>155</v>
      </c>
      <c r="Q89" s="50" t="s">
        <v>154</v>
      </c>
      <c r="R89" s="57">
        <v>0</v>
      </c>
      <c r="S89" s="58">
        <v>0</v>
      </c>
      <c r="T89" s="37"/>
      <c r="U89" s="50" t="s">
        <v>155</v>
      </c>
      <c r="V89" s="50" t="s">
        <v>154</v>
      </c>
      <c r="W89" s="57">
        <v>0</v>
      </c>
      <c r="X89" s="58">
        <v>0</v>
      </c>
      <c r="Y89" s="37"/>
    </row>
    <row r="90" spans="1:25" x14ac:dyDescent="0.3">
      <c r="A90" s="50" t="s">
        <v>158</v>
      </c>
      <c r="B90" s="50" t="s">
        <v>158</v>
      </c>
      <c r="C90" s="57">
        <v>1</v>
      </c>
      <c r="D90" s="58">
        <v>21.900928017189159</v>
      </c>
      <c r="E90" s="37"/>
      <c r="F90" s="50" t="s">
        <v>158</v>
      </c>
      <c r="G90" s="50" t="s">
        <v>158</v>
      </c>
      <c r="H90" s="57">
        <v>1</v>
      </c>
      <c r="I90" s="58">
        <v>7.022219220020272</v>
      </c>
      <c r="J90" s="37"/>
      <c r="K90" s="50" t="s">
        <v>158</v>
      </c>
      <c r="L90" s="50" t="s">
        <v>158</v>
      </c>
      <c r="M90" s="57">
        <v>1</v>
      </c>
      <c r="N90" s="58">
        <v>1.5424705633805125</v>
      </c>
      <c r="O90" s="37"/>
      <c r="P90" s="50" t="s">
        <v>158</v>
      </c>
      <c r="Q90" s="50" t="s">
        <v>158</v>
      </c>
      <c r="R90" s="57">
        <v>1</v>
      </c>
      <c r="S90" s="58">
        <v>6.3376473145102645</v>
      </c>
      <c r="T90" s="37"/>
      <c r="U90" s="50" t="s">
        <v>158</v>
      </c>
      <c r="V90" s="50" t="s">
        <v>158</v>
      </c>
      <c r="W90" s="57">
        <v>1</v>
      </c>
      <c r="X90" s="58">
        <v>1.7630791315740408</v>
      </c>
      <c r="Y90" s="37"/>
    </row>
    <row r="91" spans="1:25" x14ac:dyDescent="0.3">
      <c r="A91" s="50" t="s">
        <v>159</v>
      </c>
      <c r="B91" s="50" t="s">
        <v>160</v>
      </c>
      <c r="C91" s="57">
        <v>1</v>
      </c>
      <c r="D91" s="58">
        <v>1.9565847462667803</v>
      </c>
      <c r="E91" s="37"/>
      <c r="F91" s="50" t="s">
        <v>159</v>
      </c>
      <c r="G91" s="50" t="s">
        <v>160</v>
      </c>
      <c r="H91" s="57">
        <v>1</v>
      </c>
      <c r="I91" s="58">
        <v>0.42809348221259835</v>
      </c>
      <c r="J91" s="37"/>
      <c r="K91" s="50" t="s">
        <v>159</v>
      </c>
      <c r="L91" s="50" t="s">
        <v>160</v>
      </c>
      <c r="M91" s="57">
        <v>1</v>
      </c>
      <c r="N91" s="58">
        <v>0.11750414637377551</v>
      </c>
      <c r="O91" s="37"/>
      <c r="P91" s="50" t="s">
        <v>159</v>
      </c>
      <c r="Q91" s="50" t="s">
        <v>160</v>
      </c>
      <c r="R91" s="57">
        <v>1</v>
      </c>
      <c r="S91" s="58">
        <v>0.48478473670354055</v>
      </c>
      <c r="T91" s="37"/>
      <c r="U91" s="50" t="s">
        <v>159</v>
      </c>
      <c r="V91" s="50" t="s">
        <v>160</v>
      </c>
      <c r="W91" s="57">
        <v>1</v>
      </c>
      <c r="X91" s="58">
        <v>0.10550002930415465</v>
      </c>
      <c r="Y91" s="37"/>
    </row>
    <row r="92" spans="1:25" x14ac:dyDescent="0.3">
      <c r="A92" s="50" t="s">
        <v>159</v>
      </c>
      <c r="B92" s="50" t="s">
        <v>161</v>
      </c>
      <c r="C92" s="57">
        <v>1</v>
      </c>
      <c r="D92" s="58">
        <v>11.729681793191901</v>
      </c>
      <c r="E92" s="37"/>
      <c r="F92" s="50" t="s">
        <v>159</v>
      </c>
      <c r="G92" s="50" t="s">
        <v>161</v>
      </c>
      <c r="H92" s="57">
        <v>1</v>
      </c>
      <c r="I92" s="58">
        <v>2.566410851190684</v>
      </c>
      <c r="J92" s="37"/>
      <c r="K92" s="50" t="s">
        <v>159</v>
      </c>
      <c r="L92" s="50" t="s">
        <v>161</v>
      </c>
      <c r="M92" s="57">
        <v>1</v>
      </c>
      <c r="N92" s="58">
        <v>0.70443472943088237</v>
      </c>
      <c r="O92" s="37"/>
      <c r="P92" s="50" t="s">
        <v>159</v>
      </c>
      <c r="Q92" s="50" t="s">
        <v>161</v>
      </c>
      <c r="R92" s="57">
        <v>1</v>
      </c>
      <c r="S92" s="58">
        <v>2.9062736539158895</v>
      </c>
      <c r="T92" s="37"/>
      <c r="U92" s="50" t="s">
        <v>159</v>
      </c>
      <c r="V92" s="50" t="s">
        <v>161</v>
      </c>
      <c r="W92" s="57">
        <v>1</v>
      </c>
      <c r="X92" s="58">
        <v>0.63247031608076543</v>
      </c>
      <c r="Y92" s="37"/>
    </row>
    <row r="93" spans="1:25" x14ac:dyDescent="0.3">
      <c r="A93" s="50" t="s">
        <v>159</v>
      </c>
      <c r="B93" s="50" t="s">
        <v>162</v>
      </c>
      <c r="C93" s="57">
        <v>1</v>
      </c>
      <c r="D93" s="58">
        <v>11.729681793191901</v>
      </c>
      <c r="E93" s="37"/>
      <c r="F93" s="50" t="s">
        <v>159</v>
      </c>
      <c r="G93" s="50" t="s">
        <v>162</v>
      </c>
      <c r="H93" s="57">
        <v>1</v>
      </c>
      <c r="I93" s="58">
        <v>2.566410851190684</v>
      </c>
      <c r="J93" s="37"/>
      <c r="K93" s="50" t="s">
        <v>159</v>
      </c>
      <c r="L93" s="50" t="s">
        <v>162</v>
      </c>
      <c r="M93" s="57">
        <v>1</v>
      </c>
      <c r="N93" s="58">
        <v>0.70443472943088237</v>
      </c>
      <c r="O93" s="37"/>
      <c r="P93" s="50" t="s">
        <v>159</v>
      </c>
      <c r="Q93" s="50" t="s">
        <v>162</v>
      </c>
      <c r="R93" s="57">
        <v>1</v>
      </c>
      <c r="S93" s="58">
        <v>2.9062736539158895</v>
      </c>
      <c r="T93" s="37"/>
      <c r="U93" s="50" t="s">
        <v>159</v>
      </c>
      <c r="V93" s="50" t="s">
        <v>162</v>
      </c>
      <c r="W93" s="57">
        <v>1</v>
      </c>
      <c r="X93" s="58">
        <v>0.63247031608076543</v>
      </c>
      <c r="Y93" s="37"/>
    </row>
    <row r="94" spans="1:25" x14ac:dyDescent="0.3">
      <c r="A94" s="50" t="s">
        <v>163</v>
      </c>
      <c r="B94" s="50" t="s">
        <v>160</v>
      </c>
      <c r="C94" s="57">
        <v>1</v>
      </c>
      <c r="D94" s="58">
        <v>2.9776250469521872</v>
      </c>
      <c r="E94" s="37"/>
      <c r="F94" s="50" t="s">
        <v>163</v>
      </c>
      <c r="G94" s="50" t="s">
        <v>160</v>
      </c>
      <c r="H94" s="57">
        <v>1</v>
      </c>
      <c r="I94" s="58">
        <v>0.65149331124316523</v>
      </c>
      <c r="J94" s="37"/>
      <c r="K94" s="50" t="s">
        <v>163</v>
      </c>
      <c r="L94" s="50" t="s">
        <v>160</v>
      </c>
      <c r="M94" s="57">
        <v>1</v>
      </c>
      <c r="N94" s="58">
        <v>0.17882347801743695</v>
      </c>
      <c r="O94" s="37"/>
      <c r="P94" s="50" t="s">
        <v>163</v>
      </c>
      <c r="Q94" s="50" t="s">
        <v>160</v>
      </c>
      <c r="R94" s="57">
        <v>1</v>
      </c>
      <c r="S94" s="58">
        <v>0.73776879695236119</v>
      </c>
      <c r="T94" s="37"/>
      <c r="U94" s="50" t="s">
        <v>163</v>
      </c>
      <c r="V94" s="50" t="s">
        <v>160</v>
      </c>
      <c r="W94" s="57">
        <v>1</v>
      </c>
      <c r="X94" s="58">
        <v>0.16055503361642151</v>
      </c>
      <c r="Y94" s="37"/>
    </row>
    <row r="95" spans="1:25" x14ac:dyDescent="0.3">
      <c r="A95" s="50" t="s">
        <v>163</v>
      </c>
      <c r="B95" s="50" t="s">
        <v>164</v>
      </c>
      <c r="C95" s="57">
        <v>1</v>
      </c>
      <c r="D95" s="58">
        <v>1.7432242825624542</v>
      </c>
      <c r="E95" s="37"/>
      <c r="F95" s="50" t="s">
        <v>163</v>
      </c>
      <c r="G95" s="50" t="s">
        <v>164</v>
      </c>
      <c r="H95" s="57">
        <v>1</v>
      </c>
      <c r="I95" s="58">
        <v>0.38141100446766268</v>
      </c>
      <c r="J95" s="37"/>
      <c r="K95" s="50" t="s">
        <v>163</v>
      </c>
      <c r="L95" s="50" t="s">
        <v>164</v>
      </c>
      <c r="M95" s="57">
        <v>1</v>
      </c>
      <c r="N95" s="58">
        <v>0.10469062566871769</v>
      </c>
      <c r="O95" s="37"/>
      <c r="P95" s="50" t="s">
        <v>163</v>
      </c>
      <c r="Q95" s="50" t="s">
        <v>164</v>
      </c>
      <c r="R95" s="57">
        <v>1</v>
      </c>
      <c r="S95" s="58">
        <v>0.43192022551014503</v>
      </c>
      <c r="T95" s="37"/>
      <c r="U95" s="50" t="s">
        <v>163</v>
      </c>
      <c r="V95" s="50" t="s">
        <v>164</v>
      </c>
      <c r="W95" s="57">
        <v>1</v>
      </c>
      <c r="X95" s="58">
        <v>9.3995526258169412E-2</v>
      </c>
      <c r="Y95" s="37"/>
    </row>
    <row r="96" spans="1:25" x14ac:dyDescent="0.3">
      <c r="A96" s="50" t="s">
        <v>163</v>
      </c>
      <c r="B96" s="50" t="s">
        <v>162</v>
      </c>
      <c r="C96" s="57">
        <v>1</v>
      </c>
      <c r="D96" s="58">
        <v>4.6917118214138593</v>
      </c>
      <c r="E96" s="37"/>
      <c r="F96" s="50" t="s">
        <v>163</v>
      </c>
      <c r="G96" s="50" t="s">
        <v>162</v>
      </c>
      <c r="H96" s="57">
        <v>1</v>
      </c>
      <c r="I96" s="58">
        <v>1.0265291370585048</v>
      </c>
      <c r="J96" s="37"/>
      <c r="K96" s="50" t="s">
        <v>163</v>
      </c>
      <c r="L96" s="50" t="s">
        <v>162</v>
      </c>
      <c r="M96" s="57">
        <v>1</v>
      </c>
      <c r="N96" s="58">
        <v>0.28176422905211485</v>
      </c>
      <c r="O96" s="37"/>
      <c r="P96" s="50" t="s">
        <v>163</v>
      </c>
      <c r="Q96" s="50" t="s">
        <v>162</v>
      </c>
      <c r="R96" s="57">
        <v>1</v>
      </c>
      <c r="S96" s="58">
        <v>1.1624695962558027</v>
      </c>
      <c r="T96" s="37"/>
      <c r="U96" s="50" t="s">
        <v>163</v>
      </c>
      <c r="V96" s="50" t="s">
        <v>162</v>
      </c>
      <c r="W96" s="57">
        <v>1</v>
      </c>
      <c r="X96" s="58">
        <v>0.2529794508468079</v>
      </c>
      <c r="Y96" s="37"/>
    </row>
    <row r="97" spans="1:25" x14ac:dyDescent="0.3">
      <c r="A97" s="50" t="s">
        <v>167</v>
      </c>
      <c r="B97" s="50" t="s">
        <v>168</v>
      </c>
      <c r="C97" s="57">
        <v>1</v>
      </c>
      <c r="D97" s="58">
        <v>40.521830870351714</v>
      </c>
      <c r="E97" s="37"/>
      <c r="F97" s="50" t="s">
        <v>167</v>
      </c>
      <c r="G97" s="50" t="s">
        <v>168</v>
      </c>
      <c r="H97" s="57">
        <v>1</v>
      </c>
      <c r="I97" s="58">
        <v>8.2142695407321327</v>
      </c>
      <c r="J97" s="37"/>
      <c r="K97" s="50" t="s">
        <v>167</v>
      </c>
      <c r="L97" s="50" t="s">
        <v>168</v>
      </c>
      <c r="M97" s="57">
        <v>1</v>
      </c>
      <c r="N97" s="58">
        <v>2.4335685714652677</v>
      </c>
      <c r="O97" s="37"/>
      <c r="P97" s="50" t="s">
        <v>167</v>
      </c>
      <c r="Q97" s="50" t="s">
        <v>168</v>
      </c>
      <c r="R97" s="57">
        <v>1</v>
      </c>
      <c r="S97" s="58">
        <v>10.040129949244911</v>
      </c>
      <c r="T97" s="37"/>
      <c r="U97" s="50" t="s">
        <v>167</v>
      </c>
      <c r="V97" s="50" t="s">
        <v>168</v>
      </c>
      <c r="W97" s="57">
        <v>1</v>
      </c>
      <c r="X97" s="58">
        <v>2.0243374712934634</v>
      </c>
      <c r="Y97" s="37"/>
    </row>
    <row r="98" spans="1:25" x14ac:dyDescent="0.3">
      <c r="A98" s="50" t="s">
        <v>167</v>
      </c>
      <c r="B98" s="50" t="s">
        <v>169</v>
      </c>
      <c r="C98" s="57">
        <v>1</v>
      </c>
      <c r="D98" s="58">
        <v>18.795979187507189</v>
      </c>
      <c r="E98" s="37"/>
      <c r="F98" s="50" t="s">
        <v>167</v>
      </c>
      <c r="G98" s="50" t="s">
        <v>169</v>
      </c>
      <c r="H98" s="57">
        <v>1</v>
      </c>
      <c r="I98" s="58">
        <v>3.8101743186816499</v>
      </c>
      <c r="J98" s="37"/>
      <c r="K98" s="50" t="s">
        <v>167</v>
      </c>
      <c r="L98" s="50" t="s">
        <v>169</v>
      </c>
      <c r="M98" s="57">
        <v>1</v>
      </c>
      <c r="N98" s="58">
        <v>1.1288064541550602</v>
      </c>
      <c r="O98" s="37"/>
      <c r="P98" s="50" t="s">
        <v>167</v>
      </c>
      <c r="Q98" s="50" t="s">
        <v>169</v>
      </c>
      <c r="R98" s="57">
        <v>1</v>
      </c>
      <c r="S98" s="58">
        <v>4.6570964221646234</v>
      </c>
      <c r="T98" s="37"/>
      <c r="U98" s="50" t="s">
        <v>167</v>
      </c>
      <c r="V98" s="50" t="s">
        <v>169</v>
      </c>
      <c r="W98" s="57">
        <v>1</v>
      </c>
      <c r="X98" s="58">
        <v>0.93898533609354207</v>
      </c>
      <c r="Y98" s="37"/>
    </row>
    <row r="99" spans="1:25" x14ac:dyDescent="0.3">
      <c r="A99" s="50" t="s">
        <v>167</v>
      </c>
      <c r="B99" s="50" t="s">
        <v>170</v>
      </c>
      <c r="C99" s="57">
        <v>1</v>
      </c>
      <c r="D99" s="58">
        <v>55.005731992248066</v>
      </c>
      <c r="E99" s="37"/>
      <c r="F99" s="50" t="s">
        <v>167</v>
      </c>
      <c r="G99" s="50" t="s">
        <v>170</v>
      </c>
      <c r="H99" s="57">
        <v>1</v>
      </c>
      <c r="I99" s="58">
        <v>11.150333022099119</v>
      </c>
      <c r="J99" s="37"/>
      <c r="K99" s="50" t="s">
        <v>167</v>
      </c>
      <c r="L99" s="50" t="s">
        <v>170</v>
      </c>
      <c r="M99" s="57">
        <v>1</v>
      </c>
      <c r="N99" s="58">
        <v>3.3034099830054062</v>
      </c>
      <c r="O99" s="37"/>
      <c r="P99" s="50" t="s">
        <v>167</v>
      </c>
      <c r="Q99" s="50" t="s">
        <v>170</v>
      </c>
      <c r="R99" s="57">
        <v>1</v>
      </c>
      <c r="S99" s="58">
        <v>13.628818967298438</v>
      </c>
      <c r="T99" s="37"/>
      <c r="U99" s="50" t="s">
        <v>167</v>
      </c>
      <c r="V99" s="50" t="s">
        <v>170</v>
      </c>
      <c r="W99" s="57">
        <v>1</v>
      </c>
      <c r="X99" s="58">
        <v>2.7479055614267445</v>
      </c>
      <c r="Y99" s="37"/>
    </row>
    <row r="100" spans="1:25" x14ac:dyDescent="0.3">
      <c r="A100" s="50" t="s">
        <v>167</v>
      </c>
      <c r="B100" s="50" t="s">
        <v>171</v>
      </c>
      <c r="C100" s="57">
        <v>1</v>
      </c>
      <c r="D100" s="58">
        <v>81.734764525840177</v>
      </c>
      <c r="E100" s="37"/>
      <c r="F100" s="50" t="s">
        <v>167</v>
      </c>
      <c r="G100" s="50" t="s">
        <v>171</v>
      </c>
      <c r="H100" s="57">
        <v>1</v>
      </c>
      <c r="I100" s="58">
        <v>16.568634048437172</v>
      </c>
      <c r="J100" s="37"/>
      <c r="K100" s="50" t="s">
        <v>167</v>
      </c>
      <c r="L100" s="50" t="s">
        <v>171</v>
      </c>
      <c r="M100" s="57">
        <v>1</v>
      </c>
      <c r="N100" s="58">
        <v>4.9086418326604235</v>
      </c>
      <c r="O100" s="37"/>
      <c r="P100" s="50" t="s">
        <v>167</v>
      </c>
      <c r="Q100" s="50" t="s">
        <v>171</v>
      </c>
      <c r="R100" s="57">
        <v>1</v>
      </c>
      <c r="S100" s="58">
        <v>20.251495048087538</v>
      </c>
      <c r="T100" s="37"/>
      <c r="U100" s="50" t="s">
        <v>167</v>
      </c>
      <c r="V100" s="50" t="s">
        <v>171</v>
      </c>
      <c r="W100" s="57">
        <v>1</v>
      </c>
      <c r="X100" s="58">
        <v>4.0832001660138681</v>
      </c>
      <c r="Y100" s="37"/>
    </row>
    <row r="101" spans="1:25" x14ac:dyDescent="0.3">
      <c r="A101" s="50" t="s">
        <v>167</v>
      </c>
      <c r="B101" s="50" t="s">
        <v>172</v>
      </c>
      <c r="C101" s="57">
        <v>1</v>
      </c>
      <c r="D101" s="58">
        <v>8.6655214699192609</v>
      </c>
      <c r="E101" s="37"/>
      <c r="F101" s="50" t="s">
        <v>167</v>
      </c>
      <c r="G101" s="50" t="s">
        <v>172</v>
      </c>
      <c r="H101" s="57">
        <v>1</v>
      </c>
      <c r="I101" s="58">
        <v>1.7566069334986167</v>
      </c>
      <c r="J101" s="37"/>
      <c r="K101" s="50" t="s">
        <v>167</v>
      </c>
      <c r="L101" s="50" t="s">
        <v>172</v>
      </c>
      <c r="M101" s="57">
        <v>1</v>
      </c>
      <c r="N101" s="58">
        <v>0.52041431128874316</v>
      </c>
      <c r="O101" s="37"/>
      <c r="P101" s="50" t="s">
        <v>167</v>
      </c>
      <c r="Q101" s="50" t="s">
        <v>172</v>
      </c>
      <c r="R101" s="57">
        <v>1</v>
      </c>
      <c r="S101" s="58">
        <v>2.1470639348533953</v>
      </c>
      <c r="T101" s="37"/>
      <c r="U101" s="50" t="s">
        <v>167</v>
      </c>
      <c r="V101" s="50" t="s">
        <v>172</v>
      </c>
      <c r="W101" s="57">
        <v>1</v>
      </c>
      <c r="X101" s="58">
        <v>0.43290096827017616</v>
      </c>
      <c r="Y101" s="37"/>
    </row>
    <row r="102" spans="1:25" x14ac:dyDescent="0.3">
      <c r="A102" s="50" t="s">
        <v>173</v>
      </c>
      <c r="B102" s="50" t="s">
        <v>3</v>
      </c>
      <c r="C102" s="57">
        <v>1</v>
      </c>
      <c r="D102" s="58">
        <v>20.262178880092826</v>
      </c>
      <c r="E102" s="37"/>
      <c r="F102" s="50" t="s">
        <v>173</v>
      </c>
      <c r="G102" s="50" t="s">
        <v>3</v>
      </c>
      <c r="H102" s="57">
        <v>1</v>
      </c>
      <c r="I102" s="58">
        <v>2.3421425779981546</v>
      </c>
      <c r="J102" s="37"/>
      <c r="K102" s="50" t="s">
        <v>173</v>
      </c>
      <c r="L102" s="50" t="s">
        <v>3</v>
      </c>
      <c r="M102" s="57">
        <v>1</v>
      </c>
      <c r="N102" s="58">
        <v>1.216860162853082</v>
      </c>
      <c r="O102" s="37"/>
      <c r="P102" s="50" t="s">
        <v>173</v>
      </c>
      <c r="Q102" s="50" t="s">
        <v>3</v>
      </c>
      <c r="R102" s="57">
        <v>1</v>
      </c>
      <c r="S102" s="58">
        <v>5.0203780194893248</v>
      </c>
      <c r="T102" s="37"/>
      <c r="U102" s="50" t="s">
        <v>173</v>
      </c>
      <c r="V102" s="50" t="s">
        <v>3</v>
      </c>
      <c r="W102" s="57">
        <v>1</v>
      </c>
      <c r="X102" s="58">
        <v>0.57720129102690154</v>
      </c>
      <c r="Y102" s="37"/>
    </row>
    <row r="103" spans="1:25" x14ac:dyDescent="0.3">
      <c r="A103" s="50" t="s">
        <v>173</v>
      </c>
      <c r="B103" s="50" t="s">
        <v>174</v>
      </c>
      <c r="C103" s="57">
        <v>1</v>
      </c>
      <c r="D103" s="58">
        <v>82.144756855531327</v>
      </c>
      <c r="E103" s="37"/>
      <c r="F103" s="50" t="s">
        <v>173</v>
      </c>
      <c r="G103" s="50" t="s">
        <v>174</v>
      </c>
      <c r="H103" s="57">
        <v>1</v>
      </c>
      <c r="I103" s="58">
        <v>42.208877957182558</v>
      </c>
      <c r="J103" s="37"/>
      <c r="K103" s="50" t="s">
        <v>173</v>
      </c>
      <c r="L103" s="50" t="s">
        <v>174</v>
      </c>
      <c r="M103" s="57">
        <v>1</v>
      </c>
      <c r="N103" s="58">
        <v>4.9332642257420805</v>
      </c>
      <c r="O103" s="37"/>
      <c r="P103" s="50" t="s">
        <v>173</v>
      </c>
      <c r="Q103" s="50" t="s">
        <v>174</v>
      </c>
      <c r="R103" s="57">
        <v>1</v>
      </c>
      <c r="S103" s="58">
        <v>20.353079210991304</v>
      </c>
      <c r="T103" s="37"/>
      <c r="U103" s="50" t="s">
        <v>173</v>
      </c>
      <c r="V103" s="50" t="s">
        <v>174</v>
      </c>
      <c r="W103" s="57">
        <v>1</v>
      </c>
      <c r="X103" s="58">
        <v>10.402022096582153</v>
      </c>
      <c r="Y103" s="37"/>
    </row>
    <row r="104" spans="1:25" x14ac:dyDescent="0.3">
      <c r="A104" s="50" t="s">
        <v>173</v>
      </c>
      <c r="B104" s="50" t="s">
        <v>175</v>
      </c>
      <c r="C104" s="57">
        <v>1</v>
      </c>
      <c r="D104" s="58">
        <v>41.105016350606796</v>
      </c>
      <c r="E104" s="37"/>
      <c r="F104" s="50" t="s">
        <v>173</v>
      </c>
      <c r="G104" s="50" t="s">
        <v>175</v>
      </c>
      <c r="H104" s="57">
        <v>1</v>
      </c>
      <c r="I104" s="58">
        <v>21.121209496329865</v>
      </c>
      <c r="J104" s="37"/>
      <c r="K104" s="50" t="s">
        <v>173</v>
      </c>
      <c r="L104" s="50" t="s">
        <v>175</v>
      </c>
      <c r="M104" s="57">
        <v>1</v>
      </c>
      <c r="N104" s="58">
        <v>2.468592207505417</v>
      </c>
      <c r="O104" s="37"/>
      <c r="P104" s="50" t="s">
        <v>173</v>
      </c>
      <c r="Q104" s="50" t="s">
        <v>175</v>
      </c>
      <c r="R104" s="57">
        <v>1</v>
      </c>
      <c r="S104" s="58">
        <v>10.18462633256499</v>
      </c>
      <c r="T104" s="37"/>
      <c r="U104" s="50" t="s">
        <v>173</v>
      </c>
      <c r="V104" s="50" t="s">
        <v>175</v>
      </c>
      <c r="W104" s="57">
        <v>1</v>
      </c>
      <c r="X104" s="58">
        <v>5.2051440009903844</v>
      </c>
      <c r="Y104" s="37"/>
    </row>
    <row r="105" spans="1:25" x14ac:dyDescent="0.3">
      <c r="A105" s="50" t="s">
        <v>173</v>
      </c>
      <c r="B105" s="50" t="s">
        <v>176</v>
      </c>
      <c r="C105" s="57">
        <v>1</v>
      </c>
      <c r="D105" s="58">
        <v>1.0479374534882204</v>
      </c>
      <c r="E105" s="37"/>
      <c r="F105" s="50" t="s">
        <v>173</v>
      </c>
      <c r="G105" s="50" t="s">
        <v>176</v>
      </c>
      <c r="H105" s="57">
        <v>1</v>
      </c>
      <c r="I105" s="58">
        <v>0.2924652319044323</v>
      </c>
      <c r="J105" s="37"/>
      <c r="K105" s="50" t="s">
        <v>173</v>
      </c>
      <c r="L105" s="50" t="s">
        <v>176</v>
      </c>
      <c r="M105" s="57">
        <v>1</v>
      </c>
      <c r="N105" s="58">
        <v>6.2934660080627897E-2</v>
      </c>
      <c r="O105" s="37"/>
      <c r="P105" s="50" t="s">
        <v>173</v>
      </c>
      <c r="Q105" s="50" t="s">
        <v>176</v>
      </c>
      <c r="R105" s="57">
        <v>1</v>
      </c>
      <c r="S105" s="58">
        <v>0.2596483916377198</v>
      </c>
      <c r="T105" s="37"/>
      <c r="U105" s="50" t="s">
        <v>173</v>
      </c>
      <c r="V105" s="50" t="s">
        <v>176</v>
      </c>
      <c r="W105" s="57">
        <v>1</v>
      </c>
      <c r="X105" s="58">
        <v>7.2075590538986142E-2</v>
      </c>
      <c r="Y105" s="37"/>
    </row>
    <row r="106" spans="1:25" x14ac:dyDescent="0.3">
      <c r="A106" s="50" t="s">
        <v>173</v>
      </c>
      <c r="B106" s="50" t="s">
        <v>6</v>
      </c>
      <c r="C106" s="57">
        <v>1</v>
      </c>
      <c r="D106" s="58">
        <v>8.5129507251013692</v>
      </c>
      <c r="E106" s="37"/>
      <c r="F106" s="50" t="s">
        <v>173</v>
      </c>
      <c r="G106" s="50" t="s">
        <v>6</v>
      </c>
      <c r="H106" s="57">
        <v>1</v>
      </c>
      <c r="I106" s="58">
        <v>2.3758499132942412</v>
      </c>
      <c r="J106" s="37"/>
      <c r="K106" s="50" t="s">
        <v>173</v>
      </c>
      <c r="L106" s="50" t="s">
        <v>6</v>
      </c>
      <c r="M106" s="57">
        <v>1</v>
      </c>
      <c r="N106" s="58">
        <v>0.51125156218439494</v>
      </c>
      <c r="O106" s="37"/>
      <c r="P106" s="50" t="s">
        <v>173</v>
      </c>
      <c r="Q106" s="50" t="s">
        <v>6</v>
      </c>
      <c r="R106" s="57">
        <v>1</v>
      </c>
      <c r="S106" s="58">
        <v>2.1092613461864187</v>
      </c>
      <c r="T106" s="37"/>
      <c r="U106" s="50" t="s">
        <v>173</v>
      </c>
      <c r="V106" s="50" t="s">
        <v>6</v>
      </c>
      <c r="W106" s="57">
        <v>1</v>
      </c>
      <c r="X106" s="58">
        <v>0.585508179613764</v>
      </c>
      <c r="Y106" s="37"/>
    </row>
    <row r="107" spans="1:25" ht="14.5" thickBot="1" x14ac:dyDescent="0.35">
      <c r="A107" s="50" t="s">
        <v>165</v>
      </c>
      <c r="B107" s="50" t="s">
        <v>165</v>
      </c>
      <c r="C107" s="57">
        <v>1</v>
      </c>
      <c r="D107" s="58">
        <v>40.635315843496194</v>
      </c>
      <c r="E107" s="37"/>
      <c r="F107" s="50" t="s">
        <v>165</v>
      </c>
      <c r="G107" s="50" t="s">
        <v>165</v>
      </c>
      <c r="H107" s="57">
        <v>1</v>
      </c>
      <c r="I107" s="58">
        <v>3.7893474620348409</v>
      </c>
      <c r="J107" s="37"/>
      <c r="K107" s="50" t="s">
        <v>165</v>
      </c>
      <c r="L107" s="50" t="s">
        <v>165</v>
      </c>
      <c r="M107" s="57">
        <v>1</v>
      </c>
      <c r="N107" s="58">
        <v>2.4403839955970552</v>
      </c>
      <c r="O107" s="37"/>
      <c r="P107" s="50" t="s">
        <v>165</v>
      </c>
      <c r="Q107" s="50" t="s">
        <v>165</v>
      </c>
      <c r="R107" s="57">
        <v>1</v>
      </c>
      <c r="S107" s="58">
        <v>10.068248221622648</v>
      </c>
      <c r="T107" s="37"/>
      <c r="U107" s="50" t="s">
        <v>165</v>
      </c>
      <c r="V107" s="50" t="s">
        <v>165</v>
      </c>
      <c r="W107" s="57">
        <v>1</v>
      </c>
      <c r="X107" s="58">
        <v>0.93385273287053761</v>
      </c>
      <c r="Y107" s="37"/>
    </row>
    <row r="108" spans="1:25" ht="15" thickTop="1" thickBot="1" x14ac:dyDescent="0.35">
      <c r="A108" s="48" t="s">
        <v>7</v>
      </c>
      <c r="B108" s="48"/>
      <c r="C108" s="48"/>
      <c r="D108" s="49">
        <f>SUM(D80:D107)</f>
        <v>472.81088599999998</v>
      </c>
      <c r="E108" s="37"/>
      <c r="F108" s="48" t="s">
        <v>7</v>
      </c>
      <c r="G108" s="48"/>
      <c r="H108" s="48"/>
      <c r="I108" s="49">
        <f>SUM(I80:I107)</f>
        <v>131.95515148412858</v>
      </c>
      <c r="J108" s="37"/>
      <c r="K108" s="48" t="s">
        <v>7</v>
      </c>
      <c r="L108" s="48"/>
      <c r="M108" s="48"/>
      <c r="N108" s="49">
        <f>SUM(N80:N107)</f>
        <v>28.395008016730834</v>
      </c>
      <c r="O108" s="37"/>
      <c r="P108" s="48" t="s">
        <v>7</v>
      </c>
      <c r="Q108" s="48"/>
      <c r="R108" s="48"/>
      <c r="S108" s="49">
        <f>SUM(S80:S107)</f>
        <v>117.14877227649852</v>
      </c>
      <c r="T108" s="37"/>
      <c r="U108" s="48" t="s">
        <v>7</v>
      </c>
      <c r="V108" s="48"/>
      <c r="W108" s="48"/>
      <c r="X108" s="49">
        <f>SUM(X80:X107)</f>
        <v>32.519234529004571</v>
      </c>
      <c r="Y108" s="37"/>
    </row>
    <row r="109" spans="1:25" ht="14.5" thickTop="1" x14ac:dyDescent="0.3">
      <c r="E109" s="37"/>
      <c r="J109" s="37"/>
      <c r="O109" s="37"/>
      <c r="T109" s="37"/>
      <c r="Y109" s="37"/>
    </row>
    <row r="110" spans="1:25" ht="15.5" thickBot="1" x14ac:dyDescent="0.35">
      <c r="A110" s="75" t="s">
        <v>178</v>
      </c>
      <c r="B110" s="75"/>
      <c r="C110" s="75"/>
      <c r="D110" s="75"/>
      <c r="E110" s="37"/>
      <c r="F110" s="75" t="s">
        <v>178</v>
      </c>
      <c r="G110" s="75"/>
      <c r="H110" s="75"/>
      <c r="I110" s="75"/>
      <c r="J110" s="37"/>
      <c r="K110" s="75" t="s">
        <v>178</v>
      </c>
      <c r="L110" s="75"/>
      <c r="M110" s="75"/>
      <c r="N110" s="75"/>
      <c r="O110" s="37"/>
      <c r="P110" s="75" t="s">
        <v>178</v>
      </c>
      <c r="Q110" s="75"/>
      <c r="R110" s="75"/>
      <c r="S110" s="75"/>
      <c r="T110" s="37"/>
      <c r="U110" s="75" t="s">
        <v>178</v>
      </c>
      <c r="V110" s="75"/>
      <c r="W110" s="75"/>
      <c r="X110" s="75"/>
      <c r="Y110" s="37"/>
    </row>
    <row r="111" spans="1:25" ht="14.5" thickTop="1" x14ac:dyDescent="0.3">
      <c r="A111" s="50"/>
      <c r="B111" s="51"/>
      <c r="C111" s="52" t="s">
        <v>11</v>
      </c>
      <c r="D111" s="50"/>
      <c r="E111" s="37"/>
      <c r="F111" s="50"/>
      <c r="G111" s="51"/>
      <c r="H111" s="52" t="s">
        <v>11</v>
      </c>
      <c r="I111" s="50"/>
      <c r="J111" s="37"/>
      <c r="K111" s="50"/>
      <c r="L111" s="51"/>
      <c r="M111" s="52" t="s">
        <v>11</v>
      </c>
      <c r="N111" s="50"/>
      <c r="O111" s="37"/>
      <c r="P111" s="50"/>
      <c r="Q111" s="51"/>
      <c r="R111" s="52" t="s">
        <v>11</v>
      </c>
      <c r="S111" s="50"/>
      <c r="T111" s="37"/>
      <c r="U111" s="50"/>
      <c r="V111" s="51"/>
      <c r="W111" s="52" t="s">
        <v>11</v>
      </c>
      <c r="X111" s="50"/>
      <c r="Y111" s="37"/>
    </row>
    <row r="112" spans="1:25" x14ac:dyDescent="0.3">
      <c r="A112" s="50"/>
      <c r="B112" s="54" t="s">
        <v>145</v>
      </c>
      <c r="C112" s="55">
        <v>249.92612299999999</v>
      </c>
      <c r="D112" s="50"/>
      <c r="E112" s="37"/>
      <c r="F112" s="50"/>
      <c r="G112" s="54" t="s">
        <v>145</v>
      </c>
      <c r="H112" s="55">
        <v>326.00340623141886</v>
      </c>
      <c r="I112" s="50"/>
      <c r="J112" s="37"/>
      <c r="K112" s="50"/>
      <c r="L112" s="54" t="s">
        <v>145</v>
      </c>
      <c r="M112" s="55">
        <v>1.8290631135375948E-2</v>
      </c>
      <c r="N112" s="50"/>
      <c r="O112" s="37"/>
      <c r="P112" s="50"/>
      <c r="Q112" s="54" t="s">
        <v>145</v>
      </c>
      <c r="R112" s="55">
        <v>6.0894111683486614</v>
      </c>
      <c r="S112" s="50"/>
      <c r="T112" s="37"/>
      <c r="U112" s="50"/>
      <c r="V112" s="54" t="s">
        <v>145</v>
      </c>
      <c r="W112" s="55">
        <v>2.2416404388257557E-3</v>
      </c>
      <c r="X112" s="50"/>
      <c r="Y112" s="37"/>
    </row>
    <row r="113" spans="1:25" x14ac:dyDescent="0.3">
      <c r="A113" s="50"/>
      <c r="B113" s="53"/>
      <c r="C113" s="56"/>
      <c r="D113" s="50"/>
      <c r="E113" s="37"/>
      <c r="F113" s="50"/>
      <c r="G113" s="53"/>
      <c r="H113" s="56"/>
      <c r="I113" s="50"/>
      <c r="J113" s="37"/>
      <c r="K113" s="50"/>
      <c r="L113" s="53"/>
      <c r="M113" s="56"/>
      <c r="N113" s="50"/>
      <c r="O113" s="37"/>
      <c r="P113" s="50"/>
      <c r="Q113" s="53"/>
      <c r="R113" s="56"/>
      <c r="S113" s="50"/>
      <c r="T113" s="37"/>
      <c r="U113" s="50"/>
      <c r="V113" s="53"/>
      <c r="W113" s="56"/>
      <c r="X113" s="50"/>
      <c r="Y113" s="37"/>
    </row>
    <row r="114" spans="1:25" ht="14.5" thickBot="1" x14ac:dyDescent="0.35">
      <c r="A114" s="74" t="s">
        <v>166</v>
      </c>
      <c r="B114" s="74"/>
      <c r="C114" s="74"/>
      <c r="D114" s="74"/>
      <c r="E114" s="37"/>
      <c r="F114" s="74" t="s">
        <v>166</v>
      </c>
      <c r="G114" s="74"/>
      <c r="H114" s="74"/>
      <c r="I114" s="74"/>
      <c r="J114" s="37"/>
      <c r="K114" s="74" t="s">
        <v>166</v>
      </c>
      <c r="L114" s="74"/>
      <c r="M114" s="74"/>
      <c r="N114" s="74"/>
      <c r="O114" s="37"/>
      <c r="P114" s="74" t="s">
        <v>166</v>
      </c>
      <c r="Q114" s="74"/>
      <c r="R114" s="74"/>
      <c r="S114" s="74"/>
      <c r="T114" s="37"/>
      <c r="U114" s="74" t="s">
        <v>166</v>
      </c>
      <c r="V114" s="74"/>
      <c r="W114" s="74"/>
      <c r="X114" s="74"/>
      <c r="Y114" s="37"/>
    </row>
    <row r="115" spans="1:25" ht="14.5" thickTop="1" x14ac:dyDescent="0.3">
      <c r="A115" s="73" t="s">
        <v>33</v>
      </c>
      <c r="B115" s="70" t="s">
        <v>52</v>
      </c>
      <c r="C115" s="70" t="s">
        <v>146</v>
      </c>
      <c r="D115" s="42" t="s">
        <v>147</v>
      </c>
      <c r="E115" s="37"/>
      <c r="F115" s="73" t="s">
        <v>33</v>
      </c>
      <c r="G115" s="70" t="s">
        <v>52</v>
      </c>
      <c r="H115" s="70" t="s">
        <v>146</v>
      </c>
      <c r="I115" s="42" t="s">
        <v>147</v>
      </c>
      <c r="J115" s="37"/>
      <c r="K115" s="73" t="s">
        <v>33</v>
      </c>
      <c r="L115" s="70" t="s">
        <v>52</v>
      </c>
      <c r="M115" s="70" t="s">
        <v>146</v>
      </c>
      <c r="N115" s="42" t="s">
        <v>147</v>
      </c>
      <c r="O115" s="37"/>
      <c r="P115" s="73" t="s">
        <v>33</v>
      </c>
      <c r="Q115" s="70" t="s">
        <v>52</v>
      </c>
      <c r="R115" s="70" t="s">
        <v>146</v>
      </c>
      <c r="S115" s="42" t="s">
        <v>147</v>
      </c>
      <c r="T115" s="37"/>
      <c r="U115" s="73" t="s">
        <v>33</v>
      </c>
      <c r="V115" s="70" t="s">
        <v>52</v>
      </c>
      <c r="W115" s="70" t="s">
        <v>146</v>
      </c>
      <c r="X115" s="42" t="s">
        <v>147</v>
      </c>
      <c r="Y115" s="37"/>
    </row>
    <row r="116" spans="1:25" ht="14.5" thickBot="1" x14ac:dyDescent="0.35">
      <c r="A116" s="74"/>
      <c r="B116" s="71"/>
      <c r="C116" s="71"/>
      <c r="D116" s="43" t="s">
        <v>148</v>
      </c>
      <c r="E116" s="37"/>
      <c r="F116" s="74"/>
      <c r="G116" s="71"/>
      <c r="H116" s="71"/>
      <c r="I116" s="43" t="s">
        <v>148</v>
      </c>
      <c r="J116" s="37"/>
      <c r="K116" s="74"/>
      <c r="L116" s="71"/>
      <c r="M116" s="71"/>
      <c r="N116" s="43" t="s">
        <v>148</v>
      </c>
      <c r="O116" s="37"/>
      <c r="P116" s="74"/>
      <c r="Q116" s="71"/>
      <c r="R116" s="71"/>
      <c r="S116" s="43" t="s">
        <v>148</v>
      </c>
      <c r="T116" s="37"/>
      <c r="U116" s="74"/>
      <c r="V116" s="71"/>
      <c r="W116" s="71"/>
      <c r="X116" s="43" t="s">
        <v>148</v>
      </c>
      <c r="Y116" s="37"/>
    </row>
    <row r="117" spans="1:25" ht="14.5" thickTop="1" x14ac:dyDescent="0.3">
      <c r="A117" s="50" t="s">
        <v>149</v>
      </c>
      <c r="B117" s="50" t="s">
        <v>150</v>
      </c>
      <c r="C117" s="57">
        <v>2.5000000000000001E-2</v>
      </c>
      <c r="D117" s="58">
        <v>0.41005077999479994</v>
      </c>
      <c r="E117" s="37"/>
      <c r="F117" s="50" t="s">
        <v>149</v>
      </c>
      <c r="G117" s="50" t="s">
        <v>150</v>
      </c>
      <c r="H117" s="57">
        <v>2.5000000000000001E-2</v>
      </c>
      <c r="I117" s="58">
        <v>0.38259609683841533</v>
      </c>
      <c r="J117" s="37"/>
      <c r="K117" s="50" t="s">
        <v>149</v>
      </c>
      <c r="L117" s="50" t="s">
        <v>150</v>
      </c>
      <c r="M117" s="57">
        <v>2.5000000000000001E-2</v>
      </c>
      <c r="N117" s="58">
        <v>2.816204159014771E-5</v>
      </c>
      <c r="O117" s="37"/>
      <c r="P117" s="50" t="s">
        <v>149</v>
      </c>
      <c r="Q117" s="50" t="s">
        <v>150</v>
      </c>
      <c r="R117" s="57">
        <v>2.5000000000000001E-2</v>
      </c>
      <c r="S117" s="58">
        <v>9.5601836510774713E-3</v>
      </c>
      <c r="T117" s="37"/>
      <c r="U117" s="50" t="s">
        <v>149</v>
      </c>
      <c r="V117" s="50" t="s">
        <v>150</v>
      </c>
      <c r="W117" s="57">
        <v>2.5000000000000001E-2</v>
      </c>
      <c r="X117" s="58">
        <v>2.7333701403200642E-6</v>
      </c>
      <c r="Y117" s="37"/>
    </row>
    <row r="118" spans="1:25" x14ac:dyDescent="0.3">
      <c r="A118" s="50" t="s">
        <v>149</v>
      </c>
      <c r="B118" s="50" t="s">
        <v>151</v>
      </c>
      <c r="C118" s="57">
        <v>2.5000000000000001E-2</v>
      </c>
      <c r="D118" s="58">
        <v>0.41286911798203624</v>
      </c>
      <c r="E118" s="37"/>
      <c r="F118" s="50" t="s">
        <v>149</v>
      </c>
      <c r="G118" s="50" t="s">
        <v>151</v>
      </c>
      <c r="H118" s="57">
        <v>2.5000000000000001E-2</v>
      </c>
      <c r="I118" s="58">
        <v>0.4432124402331315</v>
      </c>
      <c r="J118" s="37"/>
      <c r="K118" s="50" t="s">
        <v>149</v>
      </c>
      <c r="L118" s="50" t="s">
        <v>151</v>
      </c>
      <c r="M118" s="57">
        <v>2.5000000000000001E-2</v>
      </c>
      <c r="N118" s="58">
        <v>2.9942132500300156E-5</v>
      </c>
      <c r="O118" s="37"/>
      <c r="P118" s="50" t="s">
        <v>149</v>
      </c>
      <c r="Q118" s="50" t="s">
        <v>151</v>
      </c>
      <c r="R118" s="57">
        <v>2.5000000000000001E-2</v>
      </c>
      <c r="S118" s="58">
        <v>1.0042943700879178E-2</v>
      </c>
      <c r="T118" s="37"/>
      <c r="U118" s="50" t="s">
        <v>149</v>
      </c>
      <c r="V118" s="50" t="s">
        <v>151</v>
      </c>
      <c r="W118" s="57">
        <v>2.5000000000000001E-2</v>
      </c>
      <c r="X118" s="58">
        <v>2.9782535592646729E-6</v>
      </c>
      <c r="Y118" s="37"/>
    </row>
    <row r="119" spans="1:25" x14ac:dyDescent="0.3">
      <c r="A119" s="50" t="s">
        <v>149</v>
      </c>
      <c r="B119" s="50" t="s">
        <v>152</v>
      </c>
      <c r="C119" s="57">
        <v>0.13126147999625579</v>
      </c>
      <c r="D119" s="58">
        <v>1.8338023918645165</v>
      </c>
      <c r="E119" s="37"/>
      <c r="F119" s="50" t="s">
        <v>149</v>
      </c>
      <c r="G119" s="50" t="s">
        <v>152</v>
      </c>
      <c r="H119" s="57">
        <v>0.10219626602208236</v>
      </c>
      <c r="I119" s="58">
        <v>1.4575915187887813</v>
      </c>
      <c r="J119" s="37"/>
      <c r="K119" s="50" t="s">
        <v>149</v>
      </c>
      <c r="L119" s="50" t="s">
        <v>152</v>
      </c>
      <c r="M119" s="57">
        <v>0.13713845026267724</v>
      </c>
      <c r="N119" s="58">
        <v>1.5034055350417676E-4</v>
      </c>
      <c r="O119" s="37"/>
      <c r="P119" s="50" t="s">
        <v>149</v>
      </c>
      <c r="Q119" s="50" t="s">
        <v>152</v>
      </c>
      <c r="R119" s="57">
        <v>0.13722176436708539</v>
      </c>
      <c r="S119" s="58">
        <v>5.0831684056695352E-2</v>
      </c>
      <c r="T119" s="37"/>
      <c r="U119" s="50" t="s">
        <v>149</v>
      </c>
      <c r="V119" s="50" t="s">
        <v>152</v>
      </c>
      <c r="W119" s="57">
        <v>0.1063795015731996</v>
      </c>
      <c r="X119" s="58">
        <v>1.1311174240840481E-5</v>
      </c>
      <c r="Y119" s="37"/>
    </row>
    <row r="120" spans="1:25" x14ac:dyDescent="0.3">
      <c r="A120" s="50" t="s">
        <v>149</v>
      </c>
      <c r="B120" s="50" t="s">
        <v>153</v>
      </c>
      <c r="C120" s="57">
        <v>2.2057197037608587E-2</v>
      </c>
      <c r="D120" s="58">
        <v>0.30766122717487954</v>
      </c>
      <c r="E120" s="37"/>
      <c r="F120" s="50" t="s">
        <v>149</v>
      </c>
      <c r="G120" s="50" t="s">
        <v>153</v>
      </c>
      <c r="H120" s="57">
        <v>1.6909917018605058E-2</v>
      </c>
      <c r="I120" s="58">
        <v>0.24103213102973339</v>
      </c>
      <c r="J120" s="37"/>
      <c r="K120" s="50" t="s">
        <v>149</v>
      </c>
      <c r="L120" s="50" t="s">
        <v>153</v>
      </c>
      <c r="M120" s="57">
        <v>2.2057197037608587E-2</v>
      </c>
      <c r="N120" s="58">
        <v>2.4176674178669963E-5</v>
      </c>
      <c r="O120" s="37"/>
      <c r="P120" s="50" t="s">
        <v>149</v>
      </c>
      <c r="Q120" s="50" t="s">
        <v>153</v>
      </c>
      <c r="R120" s="57">
        <v>2.2057197037608587E-2</v>
      </c>
      <c r="S120" s="58">
        <v>8.1696373871990337E-3</v>
      </c>
      <c r="T120" s="37"/>
      <c r="U120" s="50" t="s">
        <v>149</v>
      </c>
      <c r="V120" s="50" t="s">
        <v>153</v>
      </c>
      <c r="W120" s="57">
        <v>1.6909917018605058E-2</v>
      </c>
      <c r="X120" s="58">
        <v>1.7966596823931096E-6</v>
      </c>
      <c r="Y120" s="37"/>
    </row>
    <row r="121" spans="1:25" x14ac:dyDescent="0.3">
      <c r="A121" s="50" t="s">
        <v>149</v>
      </c>
      <c r="B121" s="50" t="s">
        <v>154</v>
      </c>
      <c r="C121" s="57">
        <v>0</v>
      </c>
      <c r="D121" s="58">
        <v>0</v>
      </c>
      <c r="E121" s="37"/>
      <c r="F121" s="50" t="s">
        <v>149</v>
      </c>
      <c r="G121" s="50" t="s">
        <v>154</v>
      </c>
      <c r="H121" s="57">
        <v>0</v>
      </c>
      <c r="I121" s="58">
        <v>0</v>
      </c>
      <c r="J121" s="37"/>
      <c r="K121" s="50" t="s">
        <v>149</v>
      </c>
      <c r="L121" s="50" t="s">
        <v>154</v>
      </c>
      <c r="M121" s="57">
        <v>0</v>
      </c>
      <c r="N121" s="58">
        <v>0</v>
      </c>
      <c r="O121" s="37"/>
      <c r="P121" s="50" t="s">
        <v>149</v>
      </c>
      <c r="Q121" s="50" t="s">
        <v>154</v>
      </c>
      <c r="R121" s="57">
        <v>0</v>
      </c>
      <c r="S121" s="58">
        <v>0</v>
      </c>
      <c r="T121" s="37"/>
      <c r="U121" s="50" t="s">
        <v>149</v>
      </c>
      <c r="V121" s="50" t="s">
        <v>154</v>
      </c>
      <c r="W121" s="57">
        <v>0</v>
      </c>
      <c r="X121" s="58">
        <v>0</v>
      </c>
      <c r="Y121" s="37"/>
    </row>
    <row r="122" spans="1:25" x14ac:dyDescent="0.3">
      <c r="A122" s="50" t="s">
        <v>155</v>
      </c>
      <c r="B122" s="50" t="s">
        <v>156</v>
      </c>
      <c r="C122" s="57">
        <v>6.1425035015076242E-2</v>
      </c>
      <c r="D122" s="58">
        <v>1.3742769896952705</v>
      </c>
      <c r="E122" s="37"/>
      <c r="F122" s="50" t="s">
        <v>155</v>
      </c>
      <c r="G122" s="50" t="s">
        <v>156</v>
      </c>
      <c r="H122" s="57">
        <v>4.7570697875112767E-3</v>
      </c>
      <c r="I122" s="58">
        <v>0.10826675678803194</v>
      </c>
      <c r="J122" s="37"/>
      <c r="K122" s="50" t="s">
        <v>155</v>
      </c>
      <c r="L122" s="50" t="s">
        <v>156</v>
      </c>
      <c r="M122" s="57">
        <v>6.1425035015076242E-2</v>
      </c>
      <c r="N122" s="58">
        <v>3.499669682492191E-5</v>
      </c>
      <c r="O122" s="37"/>
      <c r="P122" s="50" t="s">
        <v>155</v>
      </c>
      <c r="Q122" s="50" t="s">
        <v>156</v>
      </c>
      <c r="R122" s="57">
        <v>6.1425035015076242E-2</v>
      </c>
      <c r="S122" s="58">
        <v>1.1321289313206051E-2</v>
      </c>
      <c r="T122" s="37"/>
      <c r="U122" s="50" t="s">
        <v>155</v>
      </c>
      <c r="V122" s="50" t="s">
        <v>156</v>
      </c>
      <c r="W122" s="57">
        <v>4.7570697875112767E-3</v>
      </c>
      <c r="X122" s="58">
        <v>4.9490514827209785E-7</v>
      </c>
      <c r="Y122" s="37"/>
    </row>
    <row r="123" spans="1:25" x14ac:dyDescent="0.3">
      <c r="A123" s="50" t="s">
        <v>155</v>
      </c>
      <c r="B123" s="50" t="s">
        <v>157</v>
      </c>
      <c r="C123" s="57">
        <v>9.5741190985577981E-3</v>
      </c>
      <c r="D123" s="58">
        <v>0.20400386182729527</v>
      </c>
      <c r="E123" s="37"/>
      <c r="F123" s="50" t="s">
        <v>155</v>
      </c>
      <c r="G123" s="50" t="s">
        <v>157</v>
      </c>
      <c r="H123" s="57">
        <v>2.5730948006811107E-2</v>
      </c>
      <c r="I123" s="58">
        <v>0.55772754361808885</v>
      </c>
      <c r="J123" s="37"/>
      <c r="K123" s="50" t="s">
        <v>155</v>
      </c>
      <c r="L123" s="50" t="s">
        <v>157</v>
      </c>
      <c r="M123" s="57">
        <v>9.5741190985577981E-3</v>
      </c>
      <c r="N123" s="58">
        <v>5.1950671931618421E-6</v>
      </c>
      <c r="O123" s="37"/>
      <c r="P123" s="50" t="s">
        <v>155</v>
      </c>
      <c r="Q123" s="50" t="s">
        <v>157</v>
      </c>
      <c r="R123" s="57">
        <v>9.5741190985577981E-3</v>
      </c>
      <c r="S123" s="58">
        <v>1.6805831415908701E-3</v>
      </c>
      <c r="T123" s="37"/>
      <c r="U123" s="50" t="s">
        <v>155</v>
      </c>
      <c r="V123" s="50" t="s">
        <v>157</v>
      </c>
      <c r="W123" s="57">
        <v>2.5730948006811107E-2</v>
      </c>
      <c r="X123" s="58">
        <v>2.549464312578867E-6</v>
      </c>
      <c r="Y123" s="37"/>
    </row>
    <row r="124" spans="1:25" x14ac:dyDescent="0.3">
      <c r="A124" s="50" t="s">
        <v>155</v>
      </c>
      <c r="B124" s="50" t="s">
        <v>153</v>
      </c>
      <c r="C124" s="57">
        <v>2.2057197037608587E-2</v>
      </c>
      <c r="D124" s="58">
        <v>0.40070317756619789</v>
      </c>
      <c r="E124" s="37"/>
      <c r="F124" s="50" t="s">
        <v>155</v>
      </c>
      <c r="G124" s="50" t="s">
        <v>153</v>
      </c>
      <c r="H124" s="57">
        <v>1.6909917018605058E-2</v>
      </c>
      <c r="I124" s="58">
        <v>0.32734833975924754</v>
      </c>
      <c r="J124" s="37"/>
      <c r="K124" s="50" t="s">
        <v>155</v>
      </c>
      <c r="L124" s="50" t="s">
        <v>153</v>
      </c>
      <c r="M124" s="57">
        <v>2.2057197037608587E-2</v>
      </c>
      <c r="N124" s="58">
        <v>1.141850097494774E-5</v>
      </c>
      <c r="O124" s="37"/>
      <c r="P124" s="50" t="s">
        <v>155</v>
      </c>
      <c r="Q124" s="50" t="s">
        <v>153</v>
      </c>
      <c r="R124" s="57">
        <v>2.2057197037608587E-2</v>
      </c>
      <c r="S124" s="58">
        <v>3.7402918886503211E-3</v>
      </c>
      <c r="T124" s="37"/>
      <c r="U124" s="50" t="s">
        <v>155</v>
      </c>
      <c r="V124" s="50" t="s">
        <v>153</v>
      </c>
      <c r="W124" s="57">
        <v>1.6909917018605058E-2</v>
      </c>
      <c r="X124" s="58">
        <v>1.4583046496447195E-6</v>
      </c>
      <c r="Y124" s="37"/>
    </row>
    <row r="125" spans="1:25" x14ac:dyDescent="0.3">
      <c r="A125" s="50" t="s">
        <v>155</v>
      </c>
      <c r="B125" s="50" t="s">
        <v>154</v>
      </c>
      <c r="C125" s="57">
        <v>0</v>
      </c>
      <c r="D125" s="58">
        <v>0</v>
      </c>
      <c r="E125" s="37"/>
      <c r="F125" s="50" t="s">
        <v>155</v>
      </c>
      <c r="G125" s="50" t="s">
        <v>154</v>
      </c>
      <c r="H125" s="57">
        <v>0</v>
      </c>
      <c r="I125" s="58">
        <v>0</v>
      </c>
      <c r="J125" s="37"/>
      <c r="K125" s="50" t="s">
        <v>155</v>
      </c>
      <c r="L125" s="50" t="s">
        <v>154</v>
      </c>
      <c r="M125" s="57">
        <v>0</v>
      </c>
      <c r="N125" s="58">
        <v>0</v>
      </c>
      <c r="O125" s="37"/>
      <c r="P125" s="50" t="s">
        <v>155</v>
      </c>
      <c r="Q125" s="50" t="s">
        <v>154</v>
      </c>
      <c r="R125" s="57">
        <v>0</v>
      </c>
      <c r="S125" s="58">
        <v>0</v>
      </c>
      <c r="T125" s="37"/>
      <c r="U125" s="50" t="s">
        <v>155</v>
      </c>
      <c r="V125" s="50" t="s">
        <v>154</v>
      </c>
      <c r="W125" s="57">
        <v>0</v>
      </c>
      <c r="X125" s="58">
        <v>0</v>
      </c>
      <c r="Y125" s="37"/>
    </row>
    <row r="126" spans="1:25" x14ac:dyDescent="0.3">
      <c r="A126" s="50" t="s">
        <v>158</v>
      </c>
      <c r="B126" s="50" t="s">
        <v>158</v>
      </c>
      <c r="C126" s="57">
        <v>1</v>
      </c>
      <c r="D126" s="58">
        <v>6.1341429220273795</v>
      </c>
      <c r="E126" s="37"/>
      <c r="F126" s="50" t="s">
        <v>158</v>
      </c>
      <c r="G126" s="50" t="s">
        <v>158</v>
      </c>
      <c r="H126" s="57">
        <v>1</v>
      </c>
      <c r="I126" s="58">
        <v>6.7077867534756352</v>
      </c>
      <c r="J126" s="37"/>
      <c r="K126" s="50" t="s">
        <v>158</v>
      </c>
      <c r="L126" s="50" t="s">
        <v>158</v>
      </c>
      <c r="M126" s="57">
        <v>1</v>
      </c>
      <c r="N126" s="58">
        <v>5.2646653252064906E-4</v>
      </c>
      <c r="O126" s="37"/>
      <c r="P126" s="50" t="s">
        <v>158</v>
      </c>
      <c r="Q126" s="50" t="s">
        <v>158</v>
      </c>
      <c r="R126" s="57">
        <v>1</v>
      </c>
      <c r="S126" s="58">
        <v>0.17455520885689413</v>
      </c>
      <c r="T126" s="37"/>
      <c r="U126" s="50" t="s">
        <v>158</v>
      </c>
      <c r="V126" s="50" t="s">
        <v>158</v>
      </c>
      <c r="W126" s="57">
        <v>1</v>
      </c>
      <c r="X126" s="58">
        <v>4.6990116269241707E-5</v>
      </c>
      <c r="Y126" s="37"/>
    </row>
    <row r="127" spans="1:25" x14ac:dyDescent="0.3">
      <c r="A127" s="50" t="s">
        <v>159</v>
      </c>
      <c r="B127" s="50" t="s">
        <v>160</v>
      </c>
      <c r="C127" s="57">
        <v>1</v>
      </c>
      <c r="D127" s="58">
        <v>0.5428441034459035</v>
      </c>
      <c r="E127" s="37"/>
      <c r="F127" s="50" t="s">
        <v>159</v>
      </c>
      <c r="G127" s="50" t="s">
        <v>160</v>
      </c>
      <c r="H127" s="57">
        <v>1</v>
      </c>
      <c r="I127" s="58">
        <v>0.60372558497048112</v>
      </c>
      <c r="J127" s="37"/>
      <c r="K127" s="50" t="s">
        <v>159</v>
      </c>
      <c r="L127" s="50" t="s">
        <v>160</v>
      </c>
      <c r="M127" s="57">
        <v>1</v>
      </c>
      <c r="N127" s="58">
        <v>3.9727584859718287E-5</v>
      </c>
      <c r="O127" s="37"/>
      <c r="P127" s="50" t="s">
        <v>159</v>
      </c>
      <c r="Q127" s="50" t="s">
        <v>160</v>
      </c>
      <c r="R127" s="57">
        <v>1</v>
      </c>
      <c r="S127" s="58">
        <v>1.322631226586787E-2</v>
      </c>
      <c r="T127" s="37"/>
      <c r="U127" s="50" t="s">
        <v>159</v>
      </c>
      <c r="V127" s="50" t="s">
        <v>160</v>
      </c>
      <c r="W127" s="57">
        <v>1</v>
      </c>
      <c r="X127" s="58">
        <v>4.1512930826952079E-6</v>
      </c>
      <c r="Y127" s="37"/>
    </row>
    <row r="128" spans="1:25" x14ac:dyDescent="0.3">
      <c r="A128" s="50" t="s">
        <v>159</v>
      </c>
      <c r="B128" s="50" t="s">
        <v>161</v>
      </c>
      <c r="C128" s="57">
        <v>1</v>
      </c>
      <c r="D128" s="58">
        <v>3.2543382589893723</v>
      </c>
      <c r="E128" s="37"/>
      <c r="F128" s="50" t="s">
        <v>159</v>
      </c>
      <c r="G128" s="50" t="s">
        <v>161</v>
      </c>
      <c r="H128" s="57">
        <v>1</v>
      </c>
      <c r="I128" s="58">
        <v>3.6193213790632397</v>
      </c>
      <c r="J128" s="37"/>
      <c r="K128" s="50" t="s">
        <v>159</v>
      </c>
      <c r="L128" s="50" t="s">
        <v>161</v>
      </c>
      <c r="M128" s="57">
        <v>1</v>
      </c>
      <c r="N128" s="58">
        <v>2.3816598269287833E-4</v>
      </c>
      <c r="O128" s="37"/>
      <c r="P128" s="50" t="s">
        <v>159</v>
      </c>
      <c r="Q128" s="50" t="s">
        <v>161</v>
      </c>
      <c r="R128" s="57">
        <v>1</v>
      </c>
      <c r="S128" s="58">
        <v>7.9291446216185349E-2</v>
      </c>
      <c r="T128" s="37"/>
      <c r="U128" s="50" t="s">
        <v>159</v>
      </c>
      <c r="V128" s="50" t="s">
        <v>161</v>
      </c>
      <c r="W128" s="57">
        <v>1</v>
      </c>
      <c r="X128" s="58">
        <v>2.488690918356681E-5</v>
      </c>
      <c r="Y128" s="37"/>
    </row>
    <row r="129" spans="1:25" x14ac:dyDescent="0.3">
      <c r="A129" s="50" t="s">
        <v>159</v>
      </c>
      <c r="B129" s="50" t="s">
        <v>162</v>
      </c>
      <c r="C129" s="57">
        <v>1</v>
      </c>
      <c r="D129" s="58">
        <v>3.2543382589893723</v>
      </c>
      <c r="E129" s="37"/>
      <c r="F129" s="50" t="s">
        <v>159</v>
      </c>
      <c r="G129" s="50" t="s">
        <v>162</v>
      </c>
      <c r="H129" s="57">
        <v>1</v>
      </c>
      <c r="I129" s="58">
        <v>3.6193213790632397</v>
      </c>
      <c r="J129" s="37"/>
      <c r="K129" s="50" t="s">
        <v>159</v>
      </c>
      <c r="L129" s="50" t="s">
        <v>162</v>
      </c>
      <c r="M129" s="57">
        <v>1</v>
      </c>
      <c r="N129" s="58">
        <v>2.3816598269287833E-4</v>
      </c>
      <c r="O129" s="37"/>
      <c r="P129" s="50" t="s">
        <v>159</v>
      </c>
      <c r="Q129" s="50" t="s">
        <v>162</v>
      </c>
      <c r="R129" s="57">
        <v>1</v>
      </c>
      <c r="S129" s="58">
        <v>7.9291446216185349E-2</v>
      </c>
      <c r="T129" s="37"/>
      <c r="U129" s="50" t="s">
        <v>159</v>
      </c>
      <c r="V129" s="50" t="s">
        <v>162</v>
      </c>
      <c r="W129" s="57">
        <v>1</v>
      </c>
      <c r="X129" s="58">
        <v>2.488690918356681E-5</v>
      </c>
      <c r="Y129" s="37"/>
    </row>
    <row r="130" spans="1:25" ht="15.5" customHeight="1" x14ac:dyDescent="0.3">
      <c r="A130" s="50" t="s">
        <v>163</v>
      </c>
      <c r="B130" s="50" t="s">
        <v>160</v>
      </c>
      <c r="C130" s="57">
        <v>1</v>
      </c>
      <c r="D130" s="58">
        <v>0.82612634187961331</v>
      </c>
      <c r="E130" s="37"/>
      <c r="F130" s="50" t="s">
        <v>163</v>
      </c>
      <c r="G130" s="50" t="s">
        <v>160</v>
      </c>
      <c r="H130" s="57">
        <v>1</v>
      </c>
      <c r="I130" s="58">
        <v>0.91877871721322968</v>
      </c>
      <c r="J130" s="37"/>
      <c r="K130" s="50" t="s">
        <v>163</v>
      </c>
      <c r="L130" s="50" t="s">
        <v>160</v>
      </c>
      <c r="M130" s="57">
        <v>1</v>
      </c>
      <c r="N130" s="58">
        <v>6.0459354985222957E-5</v>
      </c>
      <c r="O130" s="37"/>
      <c r="P130" s="50" t="s">
        <v>163</v>
      </c>
      <c r="Q130" s="50" t="s">
        <v>160</v>
      </c>
      <c r="R130" s="57">
        <v>1</v>
      </c>
      <c r="S130" s="58">
        <v>2.0128440005884228E-2</v>
      </c>
      <c r="T130" s="37"/>
      <c r="U130" s="50" t="s">
        <v>163</v>
      </c>
      <c r="V130" s="50" t="s">
        <v>160</v>
      </c>
      <c r="W130" s="57">
        <v>1</v>
      </c>
      <c r="X130" s="58">
        <v>6.3176380598171043E-6</v>
      </c>
      <c r="Y130" s="37"/>
    </row>
    <row r="131" spans="1:25" x14ac:dyDescent="0.3">
      <c r="A131" s="50" t="s">
        <v>163</v>
      </c>
      <c r="B131" s="50" t="s">
        <v>164</v>
      </c>
      <c r="C131" s="57">
        <v>1</v>
      </c>
      <c r="D131" s="58">
        <v>0.48364836973113973</v>
      </c>
      <c r="E131" s="37"/>
      <c r="F131" s="50" t="s">
        <v>163</v>
      </c>
      <c r="G131" s="50" t="s">
        <v>164</v>
      </c>
      <c r="H131" s="57">
        <v>1</v>
      </c>
      <c r="I131" s="58">
        <v>0.53789088447757238</v>
      </c>
      <c r="J131" s="37"/>
      <c r="K131" s="50" t="s">
        <v>163</v>
      </c>
      <c r="L131" s="50" t="s">
        <v>164</v>
      </c>
      <c r="M131" s="57">
        <v>1</v>
      </c>
      <c r="N131" s="58">
        <v>3.5395395342399668E-5</v>
      </c>
      <c r="O131" s="37"/>
      <c r="P131" s="50" t="s">
        <v>163</v>
      </c>
      <c r="Q131" s="50" t="s">
        <v>164</v>
      </c>
      <c r="R131" s="57">
        <v>1</v>
      </c>
      <c r="S131" s="58">
        <v>1.1784017408193964E-2</v>
      </c>
      <c r="T131" s="37"/>
      <c r="U131" s="50" t="s">
        <v>163</v>
      </c>
      <c r="V131" s="50" t="s">
        <v>164</v>
      </c>
      <c r="W131" s="57">
        <v>1</v>
      </c>
      <c r="X131" s="58">
        <v>3.6986053988182931E-6</v>
      </c>
      <c r="Y131" s="37"/>
    </row>
    <row r="132" spans="1:25" x14ac:dyDescent="0.3">
      <c r="A132" s="50" t="s">
        <v>163</v>
      </c>
      <c r="B132" s="50" t="s">
        <v>162</v>
      </c>
      <c r="C132" s="57">
        <v>1</v>
      </c>
      <c r="D132" s="58">
        <v>1.3016906638884163</v>
      </c>
      <c r="E132" s="37"/>
      <c r="F132" s="50" t="s">
        <v>163</v>
      </c>
      <c r="G132" s="50" t="s">
        <v>162</v>
      </c>
      <c r="H132" s="57">
        <v>1</v>
      </c>
      <c r="I132" s="58">
        <v>1.4476789054501766</v>
      </c>
      <c r="J132" s="37"/>
      <c r="K132" s="50" t="s">
        <v>163</v>
      </c>
      <c r="L132" s="50" t="s">
        <v>162</v>
      </c>
      <c r="M132" s="57">
        <v>1</v>
      </c>
      <c r="N132" s="58">
        <v>9.5263126158067363E-5</v>
      </c>
      <c r="O132" s="37"/>
      <c r="P132" s="50" t="s">
        <v>163</v>
      </c>
      <c r="Q132" s="50" t="s">
        <v>162</v>
      </c>
      <c r="R132" s="57">
        <v>1</v>
      </c>
      <c r="S132" s="58">
        <v>3.1715490846938428E-2</v>
      </c>
      <c r="T132" s="37"/>
      <c r="U132" s="50" t="s">
        <v>163</v>
      </c>
      <c r="V132" s="50" t="s">
        <v>162</v>
      </c>
      <c r="W132" s="57">
        <v>1</v>
      </c>
      <c r="X132" s="58">
        <v>9.9544223000801487E-6</v>
      </c>
      <c r="Y132" s="37"/>
    </row>
    <row r="133" spans="1:25" x14ac:dyDescent="0.3">
      <c r="A133" s="50" t="s">
        <v>167</v>
      </c>
      <c r="B133" s="50" t="s">
        <v>168</v>
      </c>
      <c r="C133" s="57">
        <v>1</v>
      </c>
      <c r="D133" s="58">
        <v>73.312108711143736</v>
      </c>
      <c r="E133" s="37"/>
      <c r="F133" s="50" t="s">
        <v>167</v>
      </c>
      <c r="G133" s="50" t="s">
        <v>168</v>
      </c>
      <c r="H133" s="57">
        <v>1</v>
      </c>
      <c r="I133" s="58">
        <v>114.71856457157658</v>
      </c>
      <c r="J133" s="37"/>
      <c r="K133" s="50" t="s">
        <v>167</v>
      </c>
      <c r="L133" s="50" t="s">
        <v>168</v>
      </c>
      <c r="M133" s="57">
        <v>1</v>
      </c>
      <c r="N133" s="58">
        <v>5.3652844372419298E-3</v>
      </c>
      <c r="O133" s="37"/>
      <c r="P133" s="50" t="s">
        <v>167</v>
      </c>
      <c r="Q133" s="50" t="s">
        <v>168</v>
      </c>
      <c r="R133" s="57">
        <v>1</v>
      </c>
      <c r="S133" s="58">
        <v>1.7862381419041578</v>
      </c>
      <c r="T133" s="37"/>
      <c r="U133" s="50" t="s">
        <v>167</v>
      </c>
      <c r="V133" s="50" t="s">
        <v>168</v>
      </c>
      <c r="W133" s="57">
        <v>1</v>
      </c>
      <c r="X133" s="58">
        <v>7.8881928382411434E-4</v>
      </c>
      <c r="Y133" s="37"/>
    </row>
    <row r="134" spans="1:25" x14ac:dyDescent="0.3">
      <c r="A134" s="50" t="s">
        <v>167</v>
      </c>
      <c r="B134" s="50" t="s">
        <v>169</v>
      </c>
      <c r="C134" s="57">
        <v>1</v>
      </c>
      <c r="D134" s="58">
        <v>20.457189432478032</v>
      </c>
      <c r="E134" s="37"/>
      <c r="F134" s="50" t="s">
        <v>167</v>
      </c>
      <c r="G134" s="50" t="s">
        <v>169</v>
      </c>
      <c r="H134" s="57">
        <v>1</v>
      </c>
      <c r="I134" s="58">
        <v>32.011347758518085</v>
      </c>
      <c r="J134" s="37"/>
      <c r="K134" s="50" t="s">
        <v>167</v>
      </c>
      <c r="L134" s="50" t="s">
        <v>169</v>
      </c>
      <c r="M134" s="57">
        <v>1</v>
      </c>
      <c r="N134" s="58">
        <v>1.4971420413542227E-3</v>
      </c>
      <c r="O134" s="37"/>
      <c r="P134" s="50" t="s">
        <v>167</v>
      </c>
      <c r="Q134" s="50" t="s">
        <v>169</v>
      </c>
      <c r="R134" s="57">
        <v>1</v>
      </c>
      <c r="S134" s="58">
        <v>0.49843624310995283</v>
      </c>
      <c r="T134" s="37"/>
      <c r="U134" s="50" t="s">
        <v>167</v>
      </c>
      <c r="V134" s="50" t="s">
        <v>169</v>
      </c>
      <c r="W134" s="57">
        <v>1</v>
      </c>
      <c r="X134" s="58">
        <v>2.2011405483864725E-4</v>
      </c>
      <c r="Y134" s="37"/>
    </row>
    <row r="135" spans="1:25" x14ac:dyDescent="0.3">
      <c r="A135" s="50" t="s">
        <v>167</v>
      </c>
      <c r="B135" s="50" t="s">
        <v>170</v>
      </c>
      <c r="C135" s="57">
        <v>1</v>
      </c>
      <c r="D135" s="58">
        <v>11.840173387894589</v>
      </c>
      <c r="E135" s="37"/>
      <c r="F135" s="50" t="s">
        <v>167</v>
      </c>
      <c r="G135" s="50" t="s">
        <v>170</v>
      </c>
      <c r="H135" s="57">
        <v>1</v>
      </c>
      <c r="I135" s="58">
        <v>18.527467279513441</v>
      </c>
      <c r="J135" s="37"/>
      <c r="K135" s="50" t="s">
        <v>167</v>
      </c>
      <c r="L135" s="50" t="s">
        <v>170</v>
      </c>
      <c r="M135" s="57">
        <v>1</v>
      </c>
      <c r="N135" s="58">
        <v>8.6651303760221395E-4</v>
      </c>
      <c r="O135" s="37"/>
      <c r="P135" s="50" t="s">
        <v>167</v>
      </c>
      <c r="Q135" s="50" t="s">
        <v>170</v>
      </c>
      <c r="R135" s="57">
        <v>1</v>
      </c>
      <c r="S135" s="58">
        <v>0.28848398557933025</v>
      </c>
      <c r="T135" s="37"/>
      <c r="U135" s="50" t="s">
        <v>167</v>
      </c>
      <c r="V135" s="50" t="s">
        <v>170</v>
      </c>
      <c r="W135" s="57">
        <v>1</v>
      </c>
      <c r="X135" s="58">
        <v>1.2739719613020308E-4</v>
      </c>
      <c r="Y135" s="37"/>
    </row>
    <row r="136" spans="1:25" x14ac:dyDescent="0.3">
      <c r="A136" s="50" t="s">
        <v>167</v>
      </c>
      <c r="B136" s="50" t="s">
        <v>171</v>
      </c>
      <c r="C136" s="57">
        <v>1</v>
      </c>
      <c r="D136" s="58">
        <v>82.313747559984932</v>
      </c>
      <c r="E136" s="37"/>
      <c r="F136" s="50" t="s">
        <v>167</v>
      </c>
      <c r="G136" s="50" t="s">
        <v>171</v>
      </c>
      <c r="H136" s="57">
        <v>1</v>
      </c>
      <c r="I136" s="58">
        <v>128.80430164400966</v>
      </c>
      <c r="J136" s="37"/>
      <c r="K136" s="50" t="s">
        <v>167</v>
      </c>
      <c r="L136" s="50" t="s">
        <v>171</v>
      </c>
      <c r="M136" s="57">
        <v>1</v>
      </c>
      <c r="N136" s="58">
        <v>6.0240617343955546E-3</v>
      </c>
      <c r="O136" s="37"/>
      <c r="P136" s="50" t="s">
        <v>167</v>
      </c>
      <c r="Q136" s="50" t="s">
        <v>171</v>
      </c>
      <c r="R136" s="57">
        <v>1</v>
      </c>
      <c r="S136" s="58">
        <v>2.005561674320874</v>
      </c>
      <c r="T136" s="37"/>
      <c r="U136" s="50" t="s">
        <v>167</v>
      </c>
      <c r="V136" s="50" t="s">
        <v>171</v>
      </c>
      <c r="W136" s="57">
        <v>1</v>
      </c>
      <c r="X136" s="58">
        <v>8.8567458419425485E-4</v>
      </c>
      <c r="Y136" s="37"/>
    </row>
    <row r="137" spans="1:25" x14ac:dyDescent="0.3">
      <c r="A137" s="50" t="s">
        <v>167</v>
      </c>
      <c r="B137" s="50" t="s">
        <v>172</v>
      </c>
      <c r="C137" s="57">
        <v>0</v>
      </c>
      <c r="D137" s="58">
        <v>0</v>
      </c>
      <c r="E137" s="37"/>
      <c r="F137" s="50" t="s">
        <v>167</v>
      </c>
      <c r="G137" s="50" t="s">
        <v>172</v>
      </c>
      <c r="H137" s="57">
        <v>0</v>
      </c>
      <c r="I137" s="58">
        <v>0</v>
      </c>
      <c r="J137" s="37"/>
      <c r="K137" s="50" t="s">
        <v>167</v>
      </c>
      <c r="L137" s="50" t="s">
        <v>172</v>
      </c>
      <c r="M137" s="57">
        <v>0</v>
      </c>
      <c r="N137" s="58">
        <v>0</v>
      </c>
      <c r="O137" s="37"/>
      <c r="P137" s="50" t="s">
        <v>167</v>
      </c>
      <c r="Q137" s="50" t="s">
        <v>172</v>
      </c>
      <c r="R137" s="57">
        <v>0</v>
      </c>
      <c r="S137" s="58">
        <v>0</v>
      </c>
      <c r="T137" s="37"/>
      <c r="U137" s="50" t="s">
        <v>167</v>
      </c>
      <c r="V137" s="50" t="s">
        <v>172</v>
      </c>
      <c r="W137" s="57">
        <v>0</v>
      </c>
      <c r="X137" s="58">
        <v>0</v>
      </c>
      <c r="Y137" s="37"/>
    </row>
    <row r="138" spans="1:25" x14ac:dyDescent="0.3">
      <c r="A138" s="50" t="s">
        <v>173</v>
      </c>
      <c r="B138" s="50" t="s">
        <v>3</v>
      </c>
      <c r="C138" s="57">
        <v>1</v>
      </c>
      <c r="D138" s="58">
        <v>9.8011722241289192</v>
      </c>
      <c r="E138" s="37"/>
      <c r="F138" s="50" t="s">
        <v>173</v>
      </c>
      <c r="G138" s="50" t="s">
        <v>3</v>
      </c>
      <c r="H138" s="57">
        <v>1</v>
      </c>
      <c r="I138" s="58">
        <v>1.3363781807654975</v>
      </c>
      <c r="J138" s="37"/>
      <c r="K138" s="50" t="s">
        <v>173</v>
      </c>
      <c r="L138" s="50" t="s">
        <v>3</v>
      </c>
      <c r="M138" s="57">
        <v>1</v>
      </c>
      <c r="N138" s="58">
        <v>7.1729046845508959E-4</v>
      </c>
      <c r="O138" s="37"/>
      <c r="P138" s="50" t="s">
        <v>173</v>
      </c>
      <c r="Q138" s="50" t="s">
        <v>3</v>
      </c>
      <c r="R138" s="57">
        <v>1</v>
      </c>
      <c r="S138" s="58">
        <v>0.23880403892201107</v>
      </c>
      <c r="T138" s="37"/>
      <c r="U138" s="50" t="s">
        <v>173</v>
      </c>
      <c r="V138" s="50" t="s">
        <v>3</v>
      </c>
      <c r="W138" s="57">
        <v>1</v>
      </c>
      <c r="X138" s="58">
        <v>9.189104513349172E-6</v>
      </c>
      <c r="Y138" s="37"/>
    </row>
    <row r="139" spans="1:25" x14ac:dyDescent="0.3">
      <c r="A139" s="50" t="s">
        <v>173</v>
      </c>
      <c r="B139" s="50" t="s">
        <v>174</v>
      </c>
      <c r="C139" s="57">
        <v>1</v>
      </c>
      <c r="D139" s="58">
        <v>2.2946528632265575</v>
      </c>
      <c r="E139" s="37"/>
      <c r="F139" s="50" t="s">
        <v>173</v>
      </c>
      <c r="G139" s="50" t="s">
        <v>174</v>
      </c>
      <c r="H139" s="57">
        <v>0</v>
      </c>
      <c r="I139" s="58">
        <v>0</v>
      </c>
      <c r="J139" s="37"/>
      <c r="K139" s="50" t="s">
        <v>173</v>
      </c>
      <c r="L139" s="50" t="s">
        <v>174</v>
      </c>
      <c r="M139" s="57">
        <v>1</v>
      </c>
      <c r="N139" s="58">
        <v>1.679322217350255E-4</v>
      </c>
      <c r="O139" s="37"/>
      <c r="P139" s="50" t="s">
        <v>173</v>
      </c>
      <c r="Q139" s="50" t="s">
        <v>174</v>
      </c>
      <c r="R139" s="57">
        <v>1</v>
      </c>
      <c r="S139" s="58">
        <v>5.5908860606840347E-2</v>
      </c>
      <c r="T139" s="37"/>
      <c r="U139" s="50" t="s">
        <v>173</v>
      </c>
      <c r="V139" s="50" t="s">
        <v>174</v>
      </c>
      <c r="W139" s="57">
        <v>0</v>
      </c>
      <c r="X139" s="58">
        <v>0</v>
      </c>
      <c r="Y139" s="37"/>
    </row>
    <row r="140" spans="1:25" x14ac:dyDescent="0.3">
      <c r="A140" s="50" t="s">
        <v>173</v>
      </c>
      <c r="B140" s="50" t="s">
        <v>175</v>
      </c>
      <c r="C140" s="57">
        <v>1</v>
      </c>
      <c r="D140" s="58">
        <v>1.9489205503991132</v>
      </c>
      <c r="E140" s="37"/>
      <c r="F140" s="50" t="s">
        <v>173</v>
      </c>
      <c r="G140" s="50" t="s">
        <v>175</v>
      </c>
      <c r="H140" s="57">
        <v>0</v>
      </c>
      <c r="I140" s="58">
        <v>0</v>
      </c>
      <c r="J140" s="37"/>
      <c r="K140" s="50" t="s">
        <v>173</v>
      </c>
      <c r="L140" s="50" t="s">
        <v>175</v>
      </c>
      <c r="M140" s="57">
        <v>1</v>
      </c>
      <c r="N140" s="58">
        <v>1.4263009593240499E-4</v>
      </c>
      <c r="O140" s="37"/>
      <c r="P140" s="50" t="s">
        <v>173</v>
      </c>
      <c r="Q140" s="50" t="s">
        <v>175</v>
      </c>
      <c r="R140" s="57">
        <v>1</v>
      </c>
      <c r="S140" s="58">
        <v>4.7485146503971412E-2</v>
      </c>
      <c r="T140" s="37"/>
      <c r="U140" s="50" t="s">
        <v>173</v>
      </c>
      <c r="V140" s="50" t="s">
        <v>175</v>
      </c>
      <c r="W140" s="57">
        <v>0</v>
      </c>
      <c r="X140" s="58">
        <v>0</v>
      </c>
      <c r="Y140" s="37"/>
    </row>
    <row r="141" spans="1:25" x14ac:dyDescent="0.3">
      <c r="A141" s="50" t="s">
        <v>173</v>
      </c>
      <c r="B141" s="50" t="s">
        <v>176</v>
      </c>
      <c r="C141" s="57">
        <v>1</v>
      </c>
      <c r="D141" s="58">
        <v>2.0803308386513057</v>
      </c>
      <c r="E141" s="37"/>
      <c r="F141" s="50" t="s">
        <v>173</v>
      </c>
      <c r="G141" s="50" t="s">
        <v>176</v>
      </c>
      <c r="H141" s="57">
        <v>1</v>
      </c>
      <c r="I141" s="58">
        <v>1.8833956569702055</v>
      </c>
      <c r="J141" s="37"/>
      <c r="K141" s="50" t="s">
        <v>173</v>
      </c>
      <c r="L141" s="50" t="s">
        <v>176</v>
      </c>
      <c r="M141" s="57">
        <v>1</v>
      </c>
      <c r="N141" s="58">
        <v>1.5224724631653783E-4</v>
      </c>
      <c r="O141" s="37"/>
      <c r="P141" s="50" t="s">
        <v>173</v>
      </c>
      <c r="Q141" s="50" t="s">
        <v>176</v>
      </c>
      <c r="R141" s="57">
        <v>1</v>
      </c>
      <c r="S141" s="58">
        <v>5.0686937766579128E-2</v>
      </c>
      <c r="T141" s="37"/>
      <c r="U141" s="50" t="s">
        <v>173</v>
      </c>
      <c r="V141" s="50" t="s">
        <v>176</v>
      </c>
      <c r="W141" s="57">
        <v>1</v>
      </c>
      <c r="X141" s="58">
        <v>1.2950465505186262E-5</v>
      </c>
      <c r="Y141" s="37"/>
    </row>
    <row r="142" spans="1:25" x14ac:dyDescent="0.3">
      <c r="A142" s="50" t="s">
        <v>173</v>
      </c>
      <c r="B142" s="50" t="s">
        <v>6</v>
      </c>
      <c r="C142" s="57">
        <v>1</v>
      </c>
      <c r="D142" s="58">
        <v>8.5600086561413011</v>
      </c>
      <c r="E142" s="37"/>
      <c r="F142" s="50" t="s">
        <v>173</v>
      </c>
      <c r="G142" s="50" t="s">
        <v>6</v>
      </c>
      <c r="H142" s="57">
        <v>1</v>
      </c>
      <c r="I142" s="58">
        <v>7.7496727092964868</v>
      </c>
      <c r="J142" s="37"/>
      <c r="K142" s="50" t="s">
        <v>173</v>
      </c>
      <c r="L142" s="50" t="s">
        <v>6</v>
      </c>
      <c r="M142" s="57">
        <v>1</v>
      </c>
      <c r="N142" s="58">
        <v>6.2645696642565744E-4</v>
      </c>
      <c r="O142" s="37"/>
      <c r="P142" s="50" t="s">
        <v>173</v>
      </c>
      <c r="Q142" s="50" t="s">
        <v>6</v>
      </c>
      <c r="R142" s="57">
        <v>1</v>
      </c>
      <c r="S142" s="58">
        <v>0.20856328136562205</v>
      </c>
      <c r="T142" s="37"/>
      <c r="U142" s="50" t="s">
        <v>173</v>
      </c>
      <c r="V142" s="50" t="s">
        <v>6</v>
      </c>
      <c r="W142" s="57">
        <v>1</v>
      </c>
      <c r="X142" s="58">
        <v>5.3287724608900477E-5</v>
      </c>
      <c r="Y142" s="37"/>
    </row>
    <row r="143" spans="1:25" ht="14.5" thickBot="1" x14ac:dyDescent="0.35">
      <c r="A143" s="50" t="s">
        <v>165</v>
      </c>
      <c r="B143" s="50" t="s">
        <v>165</v>
      </c>
      <c r="C143" s="57">
        <v>1</v>
      </c>
      <c r="D143" s="58">
        <v>16.577322310895283</v>
      </c>
      <c r="E143" s="37"/>
      <c r="F143" s="50" t="s">
        <v>165</v>
      </c>
      <c r="G143" s="50" t="s">
        <v>165</v>
      </c>
      <c r="H143" s="57">
        <v>0</v>
      </c>
      <c r="I143" s="58">
        <v>0</v>
      </c>
      <c r="J143" s="37"/>
      <c r="K143" s="50" t="s">
        <v>165</v>
      </c>
      <c r="L143" s="50" t="s">
        <v>165</v>
      </c>
      <c r="M143" s="57">
        <v>1</v>
      </c>
      <c r="N143" s="58">
        <v>1.2131972598991728E-3</v>
      </c>
      <c r="O143" s="37"/>
      <c r="P143" s="50" t="s">
        <v>165</v>
      </c>
      <c r="Q143" s="50" t="s">
        <v>165</v>
      </c>
      <c r="R143" s="57">
        <v>1</v>
      </c>
      <c r="S143" s="58">
        <v>0.40390388331387517</v>
      </c>
      <c r="T143" s="37"/>
      <c r="U143" s="50" t="s">
        <v>165</v>
      </c>
      <c r="V143" s="50" t="s">
        <v>165</v>
      </c>
      <c r="W143" s="57">
        <v>0</v>
      </c>
      <c r="X143" s="58">
        <v>0</v>
      </c>
      <c r="Y143" s="37"/>
    </row>
    <row r="144" spans="1:25" ht="15" thickTop="1" thickBot="1" x14ac:dyDescent="0.35">
      <c r="A144" s="72" t="str">
        <f>A176</f>
        <v>Process</v>
      </c>
      <c r="B144" s="72"/>
      <c r="C144" s="59"/>
      <c r="D144" s="60">
        <f>SUM(D117:D143)</f>
        <v>249.92612299999996</v>
      </c>
      <c r="E144" s="37"/>
      <c r="F144" s="72" t="str">
        <f>F176</f>
        <v>Process</v>
      </c>
      <c r="G144" s="72"/>
      <c r="H144" s="59"/>
      <c r="I144" s="60">
        <f>SUM(I117:I143)</f>
        <v>326.00340623141898</v>
      </c>
      <c r="J144" s="37"/>
      <c r="K144" s="72" t="str">
        <f>K176</f>
        <v>Process</v>
      </c>
      <c r="L144" s="72"/>
      <c r="M144" s="59"/>
      <c r="N144" s="60">
        <f>SUM(N117:N143)</f>
        <v>1.8290631135375952E-2</v>
      </c>
      <c r="O144" s="37"/>
      <c r="P144" s="72" t="str">
        <f>P176</f>
        <v>Process</v>
      </c>
      <c r="Q144" s="72"/>
      <c r="R144" s="59"/>
      <c r="S144" s="60">
        <f>SUM(S117:S143)</f>
        <v>6.0894111683486623</v>
      </c>
      <c r="T144" s="37"/>
      <c r="U144" s="72" t="str">
        <f>U176</f>
        <v>Process</v>
      </c>
      <c r="V144" s="72"/>
      <c r="W144" s="59"/>
      <c r="X144" s="60">
        <f>SUM(X117:X143)</f>
        <v>2.2416404388257557E-3</v>
      </c>
      <c r="Y144" s="37"/>
    </row>
    <row r="145" spans="1:25" ht="14.5" thickTop="1" x14ac:dyDescent="0.3">
      <c r="A145" s="44"/>
      <c r="B145" s="47"/>
      <c r="C145" s="45"/>
      <c r="D145" s="46"/>
      <c r="E145" s="37"/>
      <c r="F145" s="44"/>
      <c r="G145" s="47"/>
      <c r="H145" s="45"/>
      <c r="I145" s="46"/>
      <c r="J145" s="37"/>
      <c r="K145" s="44"/>
      <c r="L145" s="47"/>
      <c r="M145" s="45"/>
      <c r="N145" s="46"/>
      <c r="O145" s="37"/>
      <c r="P145" s="44"/>
      <c r="Q145" s="47"/>
      <c r="R145" s="45"/>
      <c r="S145" s="46"/>
      <c r="T145" s="37"/>
      <c r="U145" s="44"/>
      <c r="V145" s="47"/>
      <c r="W145" s="45"/>
      <c r="X145" s="46"/>
      <c r="Y145" s="37"/>
    </row>
    <row r="146" spans="1:25" ht="15.5" thickBot="1" x14ac:dyDescent="0.35">
      <c r="A146" s="75" t="s">
        <v>12</v>
      </c>
      <c r="B146" s="75"/>
      <c r="C146" s="75"/>
      <c r="D146" s="75"/>
      <c r="E146" s="37"/>
      <c r="F146" s="75" t="s">
        <v>12</v>
      </c>
      <c r="G146" s="75"/>
      <c r="H146" s="75"/>
      <c r="I146" s="75"/>
      <c r="J146" s="37"/>
      <c r="K146" s="75" t="s">
        <v>12</v>
      </c>
      <c r="L146" s="75"/>
      <c r="M146" s="75"/>
      <c r="N146" s="75"/>
      <c r="O146" s="37"/>
      <c r="P146" s="75" t="s">
        <v>12</v>
      </c>
      <c r="Q146" s="75"/>
      <c r="R146" s="75"/>
      <c r="S146" s="75"/>
      <c r="T146" s="37"/>
      <c r="U146" s="75" t="s">
        <v>12</v>
      </c>
      <c r="V146" s="75"/>
      <c r="W146" s="75"/>
      <c r="X146" s="75"/>
      <c r="Y146" s="37"/>
    </row>
    <row r="147" spans="1:25" ht="14.5" thickTop="1" x14ac:dyDescent="0.3">
      <c r="A147" s="50"/>
      <c r="B147" s="51"/>
      <c r="C147" s="52" t="s">
        <v>12</v>
      </c>
      <c r="D147" s="50"/>
      <c r="E147" s="37"/>
      <c r="F147" s="50"/>
      <c r="G147" s="51"/>
      <c r="H147" s="52" t="s">
        <v>12</v>
      </c>
      <c r="I147" s="50"/>
      <c r="J147" s="37"/>
      <c r="K147" s="50"/>
      <c r="L147" s="51"/>
      <c r="M147" s="52" t="s">
        <v>12</v>
      </c>
      <c r="N147" s="50"/>
      <c r="O147" s="37"/>
      <c r="P147" s="50"/>
      <c r="Q147" s="51"/>
      <c r="R147" s="52" t="s">
        <v>12</v>
      </c>
      <c r="S147" s="50"/>
      <c r="T147" s="37"/>
      <c r="U147" s="50"/>
      <c r="V147" s="51"/>
      <c r="W147" s="52" t="s">
        <v>12</v>
      </c>
      <c r="X147" s="50"/>
      <c r="Y147" s="37"/>
    </row>
    <row r="148" spans="1:25" x14ac:dyDescent="0.3">
      <c r="A148" s="50"/>
      <c r="B148" s="54" t="s">
        <v>145</v>
      </c>
      <c r="C148" s="55">
        <v>469.71334200000001</v>
      </c>
      <c r="D148" s="50"/>
      <c r="E148" s="37"/>
      <c r="F148" s="50"/>
      <c r="G148" s="54" t="s">
        <v>145</v>
      </c>
      <c r="H148" s="55">
        <v>0.11657014592867483</v>
      </c>
      <c r="I148" s="50"/>
      <c r="J148" s="37"/>
      <c r="K148" s="50"/>
      <c r="L148" s="54" t="s">
        <v>145</v>
      </c>
      <c r="M148" s="55">
        <v>324.94633959670909</v>
      </c>
      <c r="N148" s="50"/>
      <c r="O148" s="37"/>
      <c r="P148" s="50"/>
      <c r="Q148" s="54" t="s">
        <v>145</v>
      </c>
      <c r="R148" s="55">
        <v>0.24418157964960069</v>
      </c>
      <c r="S148" s="50"/>
      <c r="T148" s="37"/>
      <c r="U148" s="50"/>
      <c r="V148" s="54" t="s">
        <v>145</v>
      </c>
      <c r="W148" s="55">
        <v>0.10350838432597693</v>
      </c>
      <c r="X148" s="50"/>
      <c r="Y148" s="37"/>
    </row>
    <row r="149" spans="1:25" x14ac:dyDescent="0.3">
      <c r="A149" s="50"/>
      <c r="B149" s="53"/>
      <c r="C149" s="56"/>
      <c r="D149" s="50"/>
      <c r="E149" s="37"/>
      <c r="F149" s="50"/>
      <c r="G149" s="53"/>
      <c r="H149" s="56"/>
      <c r="I149" s="50"/>
      <c r="J149" s="37"/>
      <c r="K149" s="50"/>
      <c r="L149" s="53"/>
      <c r="M149" s="56"/>
      <c r="N149" s="50"/>
      <c r="O149" s="37"/>
      <c r="P149" s="50"/>
      <c r="Q149" s="53"/>
      <c r="R149" s="56"/>
      <c r="S149" s="50"/>
      <c r="T149" s="37"/>
      <c r="U149" s="50"/>
      <c r="V149" s="53"/>
      <c r="W149" s="56"/>
      <c r="X149" s="50"/>
      <c r="Y149" s="37"/>
    </row>
    <row r="150" spans="1:25" ht="14.5" thickBot="1" x14ac:dyDescent="0.35">
      <c r="A150" s="74" t="s">
        <v>166</v>
      </c>
      <c r="B150" s="74"/>
      <c r="C150" s="74"/>
      <c r="D150" s="74"/>
      <c r="E150" s="37"/>
      <c r="F150" s="74" t="s">
        <v>166</v>
      </c>
      <c r="G150" s="74"/>
      <c r="H150" s="74"/>
      <c r="I150" s="74"/>
      <c r="J150" s="37"/>
      <c r="K150" s="74" t="s">
        <v>166</v>
      </c>
      <c r="L150" s="74"/>
      <c r="M150" s="74"/>
      <c r="N150" s="74"/>
      <c r="O150" s="37"/>
      <c r="P150" s="74" t="s">
        <v>166</v>
      </c>
      <c r="Q150" s="74"/>
      <c r="R150" s="74"/>
      <c r="S150" s="74"/>
      <c r="T150" s="37"/>
      <c r="U150" s="74" t="s">
        <v>166</v>
      </c>
      <c r="V150" s="74"/>
      <c r="W150" s="74"/>
      <c r="X150" s="74"/>
      <c r="Y150" s="37"/>
    </row>
    <row r="151" spans="1:25" ht="14.5" thickTop="1" x14ac:dyDescent="0.3">
      <c r="A151" s="73" t="s">
        <v>33</v>
      </c>
      <c r="B151" s="70" t="s">
        <v>52</v>
      </c>
      <c r="C151" s="70" t="s">
        <v>146</v>
      </c>
      <c r="D151" s="42" t="s">
        <v>147</v>
      </c>
      <c r="E151" s="37"/>
      <c r="F151" s="73" t="s">
        <v>33</v>
      </c>
      <c r="G151" s="70" t="s">
        <v>52</v>
      </c>
      <c r="H151" s="70" t="s">
        <v>146</v>
      </c>
      <c r="I151" s="42" t="s">
        <v>147</v>
      </c>
      <c r="J151" s="37"/>
      <c r="K151" s="73" t="s">
        <v>33</v>
      </c>
      <c r="L151" s="70" t="s">
        <v>52</v>
      </c>
      <c r="M151" s="70" t="s">
        <v>146</v>
      </c>
      <c r="N151" s="42" t="s">
        <v>147</v>
      </c>
      <c r="O151" s="37"/>
      <c r="P151" s="73" t="s">
        <v>33</v>
      </c>
      <c r="Q151" s="70" t="s">
        <v>52</v>
      </c>
      <c r="R151" s="70" t="s">
        <v>146</v>
      </c>
      <c r="S151" s="42" t="s">
        <v>147</v>
      </c>
      <c r="T151" s="37"/>
      <c r="U151" s="73" t="s">
        <v>33</v>
      </c>
      <c r="V151" s="70" t="s">
        <v>52</v>
      </c>
      <c r="W151" s="70" t="s">
        <v>146</v>
      </c>
      <c r="X151" s="42" t="s">
        <v>147</v>
      </c>
      <c r="Y151" s="37"/>
    </row>
    <row r="152" spans="1:25" ht="14.5" thickBot="1" x14ac:dyDescent="0.35">
      <c r="A152" s="74"/>
      <c r="B152" s="71"/>
      <c r="C152" s="71"/>
      <c r="D152" s="43" t="s">
        <v>148</v>
      </c>
      <c r="E152" s="37"/>
      <c r="F152" s="74"/>
      <c r="G152" s="71"/>
      <c r="H152" s="71"/>
      <c r="I152" s="43" t="s">
        <v>148</v>
      </c>
      <c r="J152" s="37"/>
      <c r="K152" s="74"/>
      <c r="L152" s="71"/>
      <c r="M152" s="71"/>
      <c r="N152" s="43" t="s">
        <v>148</v>
      </c>
      <c r="O152" s="37"/>
      <c r="P152" s="74"/>
      <c r="Q152" s="71"/>
      <c r="R152" s="71"/>
      <c r="S152" s="43" t="s">
        <v>148</v>
      </c>
      <c r="T152" s="37"/>
      <c r="U152" s="74"/>
      <c r="V152" s="71"/>
      <c r="W152" s="71"/>
      <c r="X152" s="43" t="s">
        <v>148</v>
      </c>
      <c r="Y152" s="37"/>
    </row>
    <row r="153" spans="1:25" ht="14.5" thickTop="1" x14ac:dyDescent="0.3">
      <c r="A153" s="50" t="s">
        <v>149</v>
      </c>
      <c r="B153" s="50" t="s">
        <v>150</v>
      </c>
      <c r="C153" s="57">
        <v>2.5000000000000001E-2</v>
      </c>
      <c r="D153" s="58">
        <v>4.509825840443374E-3</v>
      </c>
      <c r="E153" s="37"/>
      <c r="F153" s="50" t="s">
        <v>149</v>
      </c>
      <c r="G153" s="50" t="s">
        <v>150</v>
      </c>
      <c r="H153" s="57">
        <v>2.5000000000000001E-2</v>
      </c>
      <c r="I153" s="58">
        <v>0</v>
      </c>
      <c r="J153" s="37"/>
      <c r="K153" s="50" t="s">
        <v>149</v>
      </c>
      <c r="L153" s="50" t="s">
        <v>150</v>
      </c>
      <c r="M153" s="57">
        <v>2.5000000000000001E-2</v>
      </c>
      <c r="N153" s="58">
        <v>2.9278442990221965E-3</v>
      </c>
      <c r="O153" s="37"/>
      <c r="P153" s="50" t="s">
        <v>149</v>
      </c>
      <c r="Q153" s="50" t="s">
        <v>150</v>
      </c>
      <c r="R153" s="57">
        <v>2.5000000000000001E-2</v>
      </c>
      <c r="S153" s="58">
        <v>2.2433896863346967E-6</v>
      </c>
      <c r="T153" s="37"/>
      <c r="U153" s="50" t="s">
        <v>149</v>
      </c>
      <c r="V153" s="50" t="s">
        <v>150</v>
      </c>
      <c r="W153" s="57">
        <v>2.5000000000000001E-2</v>
      </c>
      <c r="X153" s="58">
        <v>0</v>
      </c>
      <c r="Y153" s="37"/>
    </row>
    <row r="154" spans="1:25" x14ac:dyDescent="0.3">
      <c r="A154" s="50" t="s">
        <v>149</v>
      </c>
      <c r="B154" s="50" t="s">
        <v>151</v>
      </c>
      <c r="C154" s="57">
        <v>2.5000000000000001E-2</v>
      </c>
      <c r="D154" s="58">
        <v>0</v>
      </c>
      <c r="E154" s="37"/>
      <c r="F154" s="50" t="s">
        <v>149</v>
      </c>
      <c r="G154" s="50" t="s">
        <v>151</v>
      </c>
      <c r="H154" s="57">
        <v>2.5000000000000001E-2</v>
      </c>
      <c r="I154" s="58">
        <v>0</v>
      </c>
      <c r="J154" s="37"/>
      <c r="K154" s="50" t="s">
        <v>149</v>
      </c>
      <c r="L154" s="50" t="s">
        <v>151</v>
      </c>
      <c r="M154" s="57">
        <v>2.5000000000000001E-2</v>
      </c>
      <c r="N154" s="58">
        <v>0</v>
      </c>
      <c r="O154" s="37"/>
      <c r="P154" s="50" t="s">
        <v>149</v>
      </c>
      <c r="Q154" s="50" t="s">
        <v>151</v>
      </c>
      <c r="R154" s="57">
        <v>2.5000000000000001E-2</v>
      </c>
      <c r="S154" s="58">
        <v>0</v>
      </c>
      <c r="T154" s="37"/>
      <c r="U154" s="50" t="s">
        <v>149</v>
      </c>
      <c r="V154" s="50" t="s">
        <v>151</v>
      </c>
      <c r="W154" s="57">
        <v>2.5000000000000001E-2</v>
      </c>
      <c r="X154" s="58">
        <v>0</v>
      </c>
      <c r="Y154" s="37"/>
    </row>
    <row r="155" spans="1:25" x14ac:dyDescent="0.3">
      <c r="A155" s="50" t="s">
        <v>149</v>
      </c>
      <c r="B155" s="50" t="s">
        <v>152</v>
      </c>
      <c r="C155" s="57">
        <v>0.13126147999625579</v>
      </c>
      <c r="D155" s="58">
        <v>4.2893058581541004</v>
      </c>
      <c r="E155" s="37"/>
      <c r="F155" s="50" t="s">
        <v>149</v>
      </c>
      <c r="G155" s="50" t="s">
        <v>152</v>
      </c>
      <c r="H155" s="57">
        <v>0.10219626602208236</v>
      </c>
      <c r="I155" s="58">
        <v>1.0412192059239792E-3</v>
      </c>
      <c r="J155" s="37"/>
      <c r="K155" s="50" t="s">
        <v>149</v>
      </c>
      <c r="L155" s="50" t="s">
        <v>152</v>
      </c>
      <c r="M155" s="57">
        <v>0.13713845026267724</v>
      </c>
      <c r="N155" s="58">
        <v>3.1816353150681604</v>
      </c>
      <c r="O155" s="37"/>
      <c r="P155" s="50" t="s">
        <v>149</v>
      </c>
      <c r="Q155" s="50" t="s">
        <v>152</v>
      </c>
      <c r="R155" s="57">
        <v>0.13722176436708539</v>
      </c>
      <c r="S155" s="58">
        <v>2.4266080386896073E-3</v>
      </c>
      <c r="T155" s="37"/>
      <c r="U155" s="50" t="s">
        <v>149</v>
      </c>
      <c r="V155" s="50" t="s">
        <v>152</v>
      </c>
      <c r="W155" s="57">
        <v>0.1063795015731996</v>
      </c>
      <c r="X155" s="58">
        <v>1.0023871297398631E-3</v>
      </c>
      <c r="Y155" s="37"/>
    </row>
    <row r="156" spans="1:25" x14ac:dyDescent="0.3">
      <c r="A156" s="50" t="s">
        <v>149</v>
      </c>
      <c r="B156" s="50" t="s">
        <v>153</v>
      </c>
      <c r="C156" s="57">
        <v>2.2057197037608587E-2</v>
      </c>
      <c r="D156" s="58">
        <v>0.49724452105959216</v>
      </c>
      <c r="E156" s="37"/>
      <c r="F156" s="50" t="s">
        <v>149</v>
      </c>
      <c r="G156" s="50" t="s">
        <v>153</v>
      </c>
      <c r="H156" s="57">
        <v>1.6909917018605058E-2</v>
      </c>
      <c r="I156" s="58">
        <v>1.0990946743162152E-4</v>
      </c>
      <c r="J156" s="37"/>
      <c r="K156" s="50" t="s">
        <v>149</v>
      </c>
      <c r="L156" s="50" t="s">
        <v>153</v>
      </c>
      <c r="M156" s="57">
        <v>2.2057197037608587E-2</v>
      </c>
      <c r="N156" s="58">
        <v>0.36936480377257414</v>
      </c>
      <c r="O156" s="37"/>
      <c r="P156" s="50" t="s">
        <v>149</v>
      </c>
      <c r="Q156" s="50" t="s">
        <v>153</v>
      </c>
      <c r="R156" s="57">
        <v>2.2057197037608587E-2</v>
      </c>
      <c r="S156" s="58">
        <v>2.8171915336135117E-4</v>
      </c>
      <c r="T156" s="37"/>
      <c r="U156" s="50" t="s">
        <v>149</v>
      </c>
      <c r="V156" s="50" t="s">
        <v>153</v>
      </c>
      <c r="W156" s="57">
        <v>1.6909917018605058E-2</v>
      </c>
      <c r="X156" s="58">
        <v>1.0579627088661646E-4</v>
      </c>
      <c r="Y156" s="37"/>
    </row>
    <row r="157" spans="1:25" x14ac:dyDescent="0.3">
      <c r="A157" s="50" t="s">
        <v>149</v>
      </c>
      <c r="B157" s="50" t="s">
        <v>154</v>
      </c>
      <c r="C157" s="57">
        <v>0</v>
      </c>
      <c r="D157" s="58">
        <v>0</v>
      </c>
      <c r="E157" s="37"/>
      <c r="F157" s="50" t="s">
        <v>149</v>
      </c>
      <c r="G157" s="50" t="s">
        <v>154</v>
      </c>
      <c r="H157" s="57">
        <v>0</v>
      </c>
      <c r="I157" s="58">
        <v>0</v>
      </c>
      <c r="J157" s="37"/>
      <c r="K157" s="50" t="s">
        <v>149</v>
      </c>
      <c r="L157" s="50" t="s">
        <v>154</v>
      </c>
      <c r="M157" s="57">
        <v>0</v>
      </c>
      <c r="N157" s="58">
        <v>0</v>
      </c>
      <c r="O157" s="37"/>
      <c r="P157" s="50" t="s">
        <v>149</v>
      </c>
      <c r="Q157" s="50" t="s">
        <v>154</v>
      </c>
      <c r="R157" s="57">
        <v>0</v>
      </c>
      <c r="S157" s="58">
        <v>0</v>
      </c>
      <c r="T157" s="37"/>
      <c r="U157" s="50" t="s">
        <v>149</v>
      </c>
      <c r="V157" s="50" t="s">
        <v>154</v>
      </c>
      <c r="W157" s="57">
        <v>0</v>
      </c>
      <c r="X157" s="58">
        <v>0</v>
      </c>
      <c r="Y157" s="37"/>
    </row>
    <row r="158" spans="1:25" x14ac:dyDescent="0.3">
      <c r="A158" s="50" t="s">
        <v>155</v>
      </c>
      <c r="B158" s="50" t="s">
        <v>156</v>
      </c>
      <c r="C158" s="57">
        <v>6.1425035015076242E-2</v>
      </c>
      <c r="D158" s="58">
        <v>2.2211173953220138</v>
      </c>
      <c r="E158" s="37"/>
      <c r="F158" s="50" t="s">
        <v>155</v>
      </c>
      <c r="G158" s="50" t="s">
        <v>156</v>
      </c>
      <c r="H158" s="57">
        <v>4.7570697875112767E-3</v>
      </c>
      <c r="I158" s="58">
        <v>4.9369109123685973E-5</v>
      </c>
      <c r="J158" s="37"/>
      <c r="K158" s="50" t="s">
        <v>155</v>
      </c>
      <c r="L158" s="50" t="s">
        <v>156</v>
      </c>
      <c r="M158" s="57">
        <v>6.1425035015076242E-2</v>
      </c>
      <c r="N158" s="58">
        <v>0.5346702346193708</v>
      </c>
      <c r="O158" s="37"/>
      <c r="P158" s="50" t="s">
        <v>155</v>
      </c>
      <c r="Q158" s="50" t="s">
        <v>156</v>
      </c>
      <c r="R158" s="57">
        <v>6.1425035015076242E-2</v>
      </c>
      <c r="S158" s="58">
        <v>3.9039970675721963E-4</v>
      </c>
      <c r="T158" s="37"/>
      <c r="U158" s="50" t="s">
        <v>155</v>
      </c>
      <c r="V158" s="50" t="s">
        <v>156</v>
      </c>
      <c r="W158" s="57">
        <v>4.7570697875112767E-3</v>
      </c>
      <c r="X158" s="58">
        <v>2.9142480149626784E-5</v>
      </c>
      <c r="Y158" s="37"/>
    </row>
    <row r="159" spans="1:25" x14ac:dyDescent="0.3">
      <c r="A159" s="50" t="s">
        <v>155</v>
      </c>
      <c r="B159" s="50" t="s">
        <v>157</v>
      </c>
      <c r="C159" s="57">
        <v>9.5741190985577981E-3</v>
      </c>
      <c r="D159" s="58">
        <v>0.32971266317858333</v>
      </c>
      <c r="E159" s="37"/>
      <c r="F159" s="50" t="s">
        <v>155</v>
      </c>
      <c r="G159" s="50" t="s">
        <v>157</v>
      </c>
      <c r="H159" s="57">
        <v>2.5730948006811107E-2</v>
      </c>
      <c r="I159" s="58">
        <v>2.5432101948038118E-4</v>
      </c>
      <c r="J159" s="37"/>
      <c r="K159" s="50" t="s">
        <v>155</v>
      </c>
      <c r="L159" s="50" t="s">
        <v>157</v>
      </c>
      <c r="M159" s="57">
        <v>9.5741190985577981E-3</v>
      </c>
      <c r="N159" s="58">
        <v>7.936885612167871E-2</v>
      </c>
      <c r="O159" s="37"/>
      <c r="P159" s="50" t="s">
        <v>155</v>
      </c>
      <c r="Q159" s="50" t="s">
        <v>157</v>
      </c>
      <c r="R159" s="57">
        <v>9.5741190985577981E-3</v>
      </c>
      <c r="S159" s="58">
        <v>5.7952689619271244E-5</v>
      </c>
      <c r="T159" s="37"/>
      <c r="U159" s="50" t="s">
        <v>155</v>
      </c>
      <c r="V159" s="50" t="s">
        <v>157</v>
      </c>
      <c r="W159" s="57">
        <v>2.5730948006811107E-2</v>
      </c>
      <c r="X159" s="58">
        <v>1.5012515707487205E-4</v>
      </c>
      <c r="Y159" s="37"/>
    </row>
    <row r="160" spans="1:25" x14ac:dyDescent="0.3">
      <c r="A160" s="50" t="s">
        <v>155</v>
      </c>
      <c r="B160" s="50" t="s">
        <v>153</v>
      </c>
      <c r="C160" s="57">
        <v>2.2057197037608587E-2</v>
      </c>
      <c r="D160" s="58">
        <v>0.64761966090288436</v>
      </c>
      <c r="E160" s="37"/>
      <c r="F160" s="50" t="s">
        <v>155</v>
      </c>
      <c r="G160" s="50" t="s">
        <v>153</v>
      </c>
      <c r="H160" s="57">
        <v>1.6909917018605058E-2</v>
      </c>
      <c r="I160" s="58">
        <v>1.4926923449523882E-4</v>
      </c>
      <c r="J160" s="37"/>
      <c r="K160" s="50" t="s">
        <v>155</v>
      </c>
      <c r="L160" s="50" t="s">
        <v>153</v>
      </c>
      <c r="M160" s="57">
        <v>2.2057197037608587E-2</v>
      </c>
      <c r="N160" s="58">
        <v>0.17444882372239265</v>
      </c>
      <c r="O160" s="37"/>
      <c r="P160" s="50" t="s">
        <v>155</v>
      </c>
      <c r="Q160" s="50" t="s">
        <v>153</v>
      </c>
      <c r="R160" s="57">
        <v>2.2057197037608587E-2</v>
      </c>
      <c r="S160" s="58">
        <v>1.2897902492538455E-4</v>
      </c>
      <c r="T160" s="37"/>
      <c r="U160" s="50" t="s">
        <v>155</v>
      </c>
      <c r="V160" s="50" t="s">
        <v>153</v>
      </c>
      <c r="W160" s="57">
        <v>1.6909917018605058E-2</v>
      </c>
      <c r="X160" s="58">
        <v>8.5872241282513426E-5</v>
      </c>
      <c r="Y160" s="37"/>
    </row>
    <row r="161" spans="1:25" x14ac:dyDescent="0.3">
      <c r="A161" s="50" t="s">
        <v>155</v>
      </c>
      <c r="B161" s="50" t="s">
        <v>154</v>
      </c>
      <c r="C161" s="57">
        <v>0</v>
      </c>
      <c r="D161" s="58">
        <v>0</v>
      </c>
      <c r="E161" s="37"/>
      <c r="F161" s="50" t="s">
        <v>155</v>
      </c>
      <c r="G161" s="50" t="s">
        <v>154</v>
      </c>
      <c r="H161" s="57">
        <v>0</v>
      </c>
      <c r="I161" s="58">
        <v>0</v>
      </c>
      <c r="J161" s="37"/>
      <c r="K161" s="50" t="s">
        <v>155</v>
      </c>
      <c r="L161" s="50" t="s">
        <v>154</v>
      </c>
      <c r="M161" s="57">
        <v>0</v>
      </c>
      <c r="N161" s="58">
        <v>0</v>
      </c>
      <c r="O161" s="37"/>
      <c r="P161" s="50" t="s">
        <v>155</v>
      </c>
      <c r="Q161" s="50" t="s">
        <v>154</v>
      </c>
      <c r="R161" s="57">
        <v>0</v>
      </c>
      <c r="S161" s="58">
        <v>0</v>
      </c>
      <c r="T161" s="37"/>
      <c r="U161" s="50" t="s">
        <v>155</v>
      </c>
      <c r="V161" s="50" t="s">
        <v>154</v>
      </c>
      <c r="W161" s="57">
        <v>0</v>
      </c>
      <c r="X161" s="58">
        <v>0</v>
      </c>
      <c r="Y161" s="37"/>
    </row>
    <row r="162" spans="1:25" x14ac:dyDescent="0.3">
      <c r="A162" s="50" t="s">
        <v>158</v>
      </c>
      <c r="B162" s="50" t="s">
        <v>158</v>
      </c>
      <c r="C162" s="57">
        <v>1</v>
      </c>
      <c r="D162" s="58">
        <v>9.914050552885648</v>
      </c>
      <c r="E162" s="37"/>
      <c r="F162" s="50" t="s">
        <v>158</v>
      </c>
      <c r="G162" s="50" t="s">
        <v>158</v>
      </c>
      <c r="H162" s="57">
        <v>1</v>
      </c>
      <c r="I162" s="58">
        <v>3.0587178006920854E-3</v>
      </c>
      <c r="J162" s="37"/>
      <c r="K162" s="50" t="s">
        <v>158</v>
      </c>
      <c r="L162" s="50" t="s">
        <v>158</v>
      </c>
      <c r="M162" s="57">
        <v>1</v>
      </c>
      <c r="N162" s="58">
        <v>8.043215788914388</v>
      </c>
      <c r="O162" s="37"/>
      <c r="P162" s="50" t="s">
        <v>158</v>
      </c>
      <c r="Q162" s="50" t="s">
        <v>158</v>
      </c>
      <c r="R162" s="57">
        <v>1</v>
      </c>
      <c r="S162" s="58">
        <v>6.0193057933061976E-3</v>
      </c>
      <c r="T162" s="37"/>
      <c r="U162" s="50" t="s">
        <v>158</v>
      </c>
      <c r="V162" s="50" t="s">
        <v>158</v>
      </c>
      <c r="W162" s="57">
        <v>1</v>
      </c>
      <c r="X162" s="58">
        <v>2.7670120939055835E-3</v>
      </c>
      <c r="Y162" s="37"/>
    </row>
    <row r="163" spans="1:25" x14ac:dyDescent="0.3">
      <c r="A163" s="50" t="s">
        <v>159</v>
      </c>
      <c r="B163" s="50" t="s">
        <v>160</v>
      </c>
      <c r="C163" s="57">
        <v>1</v>
      </c>
      <c r="D163" s="58">
        <v>0.66922032658936204</v>
      </c>
      <c r="E163" s="37"/>
      <c r="F163" s="50" t="s">
        <v>159</v>
      </c>
      <c r="G163" s="50" t="s">
        <v>160</v>
      </c>
      <c r="H163" s="57">
        <v>1</v>
      </c>
      <c r="I163" s="58">
        <v>1.9645919918135379E-4</v>
      </c>
      <c r="J163" s="37"/>
      <c r="K163" s="50" t="s">
        <v>159</v>
      </c>
      <c r="L163" s="50" t="s">
        <v>160</v>
      </c>
      <c r="M163" s="57">
        <v>1</v>
      </c>
      <c r="N163" s="58">
        <v>0.46296469796450318</v>
      </c>
      <c r="O163" s="37"/>
      <c r="P163" s="50" t="s">
        <v>159</v>
      </c>
      <c r="Q163" s="50" t="s">
        <v>160</v>
      </c>
      <c r="R163" s="57">
        <v>1</v>
      </c>
      <c r="S163" s="58">
        <v>3.4789575229952072E-4</v>
      </c>
      <c r="T163" s="37"/>
      <c r="U163" s="50" t="s">
        <v>159</v>
      </c>
      <c r="V163" s="50" t="s">
        <v>160</v>
      </c>
      <c r="W163" s="57">
        <v>1</v>
      </c>
      <c r="X163" s="58">
        <v>1.7444581656164004E-4</v>
      </c>
      <c r="Y163" s="37"/>
    </row>
    <row r="164" spans="1:25" x14ac:dyDescent="0.3">
      <c r="A164" s="50" t="s">
        <v>159</v>
      </c>
      <c r="B164" s="50" t="s">
        <v>161</v>
      </c>
      <c r="C164" s="57">
        <v>1</v>
      </c>
      <c r="D164" s="58">
        <v>2.052263856110172</v>
      </c>
      <c r="E164" s="37"/>
      <c r="F164" s="50" t="s">
        <v>159</v>
      </c>
      <c r="G164" s="50" t="s">
        <v>161</v>
      </c>
      <c r="H164" s="57">
        <v>1</v>
      </c>
      <c r="I164" s="58">
        <v>6.0247140987939403E-4</v>
      </c>
      <c r="J164" s="37"/>
      <c r="K164" s="50" t="s">
        <v>159</v>
      </c>
      <c r="L164" s="50" t="s">
        <v>161</v>
      </c>
      <c r="M164" s="57">
        <v>1</v>
      </c>
      <c r="N164" s="58">
        <v>1.4197502355162559</v>
      </c>
      <c r="O164" s="37"/>
      <c r="P164" s="50" t="s">
        <v>159</v>
      </c>
      <c r="Q164" s="50" t="s">
        <v>161</v>
      </c>
      <c r="R164" s="57">
        <v>1</v>
      </c>
      <c r="S164" s="58">
        <v>1.0668741665054993E-3</v>
      </c>
      <c r="T164" s="37"/>
      <c r="U164" s="50" t="s">
        <v>159</v>
      </c>
      <c r="V164" s="50" t="s">
        <v>161</v>
      </c>
      <c r="W164" s="57">
        <v>1</v>
      </c>
      <c r="X164" s="58">
        <v>5.3496409172693233E-4</v>
      </c>
      <c r="Y164" s="37"/>
    </row>
    <row r="165" spans="1:25" x14ac:dyDescent="0.3">
      <c r="A165" s="50" t="s">
        <v>159</v>
      </c>
      <c r="B165" s="50" t="s">
        <v>162</v>
      </c>
      <c r="C165" s="57">
        <v>1</v>
      </c>
      <c r="D165" s="58">
        <v>5.9716579243357923</v>
      </c>
      <c r="E165" s="37"/>
      <c r="F165" s="50" t="s">
        <v>159</v>
      </c>
      <c r="G165" s="50" t="s">
        <v>162</v>
      </c>
      <c r="H165" s="57">
        <v>1</v>
      </c>
      <c r="I165" s="58">
        <v>1.7530656003517811E-3</v>
      </c>
      <c r="J165" s="37"/>
      <c r="K165" s="50" t="s">
        <v>159</v>
      </c>
      <c r="L165" s="50" t="s">
        <v>162</v>
      </c>
      <c r="M165" s="57">
        <v>1</v>
      </c>
      <c r="N165" s="58">
        <v>4.1311757838818153</v>
      </c>
      <c r="O165" s="37"/>
      <c r="P165" s="50" t="s">
        <v>159</v>
      </c>
      <c r="Q165" s="50" t="s">
        <v>162</v>
      </c>
      <c r="R165" s="57">
        <v>1</v>
      </c>
      <c r="S165" s="58">
        <v>3.1043803415985761E-3</v>
      </c>
      <c r="T165" s="37"/>
      <c r="U165" s="50" t="s">
        <v>159</v>
      </c>
      <c r="V165" s="50" t="s">
        <v>162</v>
      </c>
      <c r="W165" s="57">
        <v>1</v>
      </c>
      <c r="X165" s="58">
        <v>1.5566334455898233E-3</v>
      </c>
      <c r="Y165" s="37"/>
    </row>
    <row r="166" spans="1:25" x14ac:dyDescent="0.3">
      <c r="A166" s="50" t="s">
        <v>163</v>
      </c>
      <c r="B166" s="50" t="s">
        <v>160</v>
      </c>
      <c r="C166" s="57">
        <v>1</v>
      </c>
      <c r="D166" s="58">
        <v>1.0184517742889037</v>
      </c>
      <c r="E166" s="37"/>
      <c r="F166" s="50" t="s">
        <v>163</v>
      </c>
      <c r="G166" s="50" t="s">
        <v>160</v>
      </c>
      <c r="H166" s="57">
        <v>1</v>
      </c>
      <c r="I166" s="58">
        <v>2.9898108594719937E-4</v>
      </c>
      <c r="J166" s="37"/>
      <c r="K166" s="50" t="s">
        <v>163</v>
      </c>
      <c r="L166" s="50" t="s">
        <v>160</v>
      </c>
      <c r="M166" s="57">
        <v>1</v>
      </c>
      <c r="N166" s="58">
        <v>0.70456200946268444</v>
      </c>
      <c r="O166" s="37"/>
      <c r="P166" s="50" t="s">
        <v>163</v>
      </c>
      <c r="Q166" s="50" t="s">
        <v>160</v>
      </c>
      <c r="R166" s="57">
        <v>1</v>
      </c>
      <c r="S166" s="58">
        <v>5.2944453735104485E-4</v>
      </c>
      <c r="T166" s="37"/>
      <c r="U166" s="50" t="s">
        <v>163</v>
      </c>
      <c r="V166" s="50" t="s">
        <v>160</v>
      </c>
      <c r="W166" s="57">
        <v>1</v>
      </c>
      <c r="X166" s="58">
        <v>2.6548005841355E-4</v>
      </c>
      <c r="Y166" s="37"/>
    </row>
    <row r="167" spans="1:25" x14ac:dyDescent="0.3">
      <c r="A167" s="50" t="s">
        <v>163</v>
      </c>
      <c r="B167" s="50" t="s">
        <v>164</v>
      </c>
      <c r="C167" s="57">
        <v>1</v>
      </c>
      <c r="D167" s="58">
        <v>0.59624359533664995</v>
      </c>
      <c r="E167" s="37"/>
      <c r="F167" s="50" t="s">
        <v>163</v>
      </c>
      <c r="G167" s="50" t="s">
        <v>164</v>
      </c>
      <c r="H167" s="57">
        <v>1</v>
      </c>
      <c r="I167" s="58">
        <v>1.7503583588656559E-4</v>
      </c>
      <c r="J167" s="37"/>
      <c r="K167" s="50" t="s">
        <v>163</v>
      </c>
      <c r="L167" s="50" t="s">
        <v>164</v>
      </c>
      <c r="M167" s="57">
        <v>1</v>
      </c>
      <c r="N167" s="58">
        <v>0.41247960508778964</v>
      </c>
      <c r="O167" s="37"/>
      <c r="P167" s="50" t="s">
        <v>163</v>
      </c>
      <c r="Q167" s="50" t="s">
        <v>164</v>
      </c>
      <c r="R167" s="57">
        <v>1</v>
      </c>
      <c r="S167" s="58">
        <v>3.0995862784170277E-4</v>
      </c>
      <c r="T167" s="37"/>
      <c r="U167" s="50" t="s">
        <v>163</v>
      </c>
      <c r="V167" s="50" t="s">
        <v>164</v>
      </c>
      <c r="W167" s="57">
        <v>1</v>
      </c>
      <c r="X167" s="58">
        <v>1.5542295522947037E-4</v>
      </c>
      <c r="Y167" s="37"/>
    </row>
    <row r="168" spans="1:25" x14ac:dyDescent="0.3">
      <c r="A168" s="50" t="s">
        <v>163</v>
      </c>
      <c r="B168" s="50" t="s">
        <v>162</v>
      </c>
      <c r="C168" s="57">
        <v>1</v>
      </c>
      <c r="D168" s="58">
        <v>1.6047293240839993</v>
      </c>
      <c r="E168" s="37"/>
      <c r="F168" s="50" t="s">
        <v>163</v>
      </c>
      <c r="G168" s="50" t="s">
        <v>162</v>
      </c>
      <c r="H168" s="57">
        <v>1</v>
      </c>
      <c r="I168" s="58">
        <v>4.7109124661395054E-4</v>
      </c>
      <c r="J168" s="37"/>
      <c r="K168" s="50" t="s">
        <v>163</v>
      </c>
      <c r="L168" s="50" t="s">
        <v>162</v>
      </c>
      <c r="M168" s="57">
        <v>1</v>
      </c>
      <c r="N168" s="58">
        <v>1.1101471328966352</v>
      </c>
      <c r="O168" s="37"/>
      <c r="P168" s="50" t="s">
        <v>163</v>
      </c>
      <c r="Q168" s="50" t="s">
        <v>162</v>
      </c>
      <c r="R168" s="57">
        <v>1</v>
      </c>
      <c r="S168" s="58">
        <v>8.3422229310417789E-4</v>
      </c>
      <c r="T168" s="37"/>
      <c r="U168" s="50" t="s">
        <v>163</v>
      </c>
      <c r="V168" s="50" t="s">
        <v>162</v>
      </c>
      <c r="W168" s="57">
        <v>1</v>
      </c>
      <c r="X168" s="58">
        <v>4.183051622578911E-4</v>
      </c>
      <c r="Y168" s="37"/>
    </row>
    <row r="169" spans="1:25" x14ac:dyDescent="0.3">
      <c r="A169" s="50" t="s">
        <v>167</v>
      </c>
      <c r="B169" s="50" t="s">
        <v>168</v>
      </c>
      <c r="C169" s="57">
        <v>1</v>
      </c>
      <c r="D169" s="58">
        <v>201.6221385921634</v>
      </c>
      <c r="E169" s="37"/>
      <c r="F169" s="50" t="s">
        <v>167</v>
      </c>
      <c r="G169" s="50" t="s">
        <v>168</v>
      </c>
      <c r="H169" s="57">
        <v>1</v>
      </c>
      <c r="I169" s="58">
        <v>5.0125162749330154E-2</v>
      </c>
      <c r="J169" s="37"/>
      <c r="K169" s="50" t="s">
        <v>167</v>
      </c>
      <c r="L169" s="50" t="s">
        <v>168</v>
      </c>
      <c r="M169" s="57">
        <v>1</v>
      </c>
      <c r="N169" s="58">
        <v>139.48161582598578</v>
      </c>
      <c r="O169" s="37"/>
      <c r="P169" s="50" t="s">
        <v>167</v>
      </c>
      <c r="Q169" s="50" t="s">
        <v>168</v>
      </c>
      <c r="R169" s="57">
        <v>1</v>
      </c>
      <c r="S169" s="58">
        <v>0.10481374040630333</v>
      </c>
      <c r="T169" s="37"/>
      <c r="U169" s="50" t="s">
        <v>167</v>
      </c>
      <c r="V169" s="50" t="s">
        <v>168</v>
      </c>
      <c r="W169" s="57">
        <v>1</v>
      </c>
      <c r="X169" s="58">
        <v>4.4508605260170066E-2</v>
      </c>
      <c r="Y169" s="37"/>
    </row>
    <row r="170" spans="1:25" x14ac:dyDescent="0.3">
      <c r="A170" s="50" t="s">
        <v>167</v>
      </c>
      <c r="B170" s="50" t="s">
        <v>169</v>
      </c>
      <c r="C170" s="57">
        <v>1</v>
      </c>
      <c r="D170" s="58">
        <v>37.511095552030405</v>
      </c>
      <c r="E170" s="37"/>
      <c r="F170" s="50" t="s">
        <v>167</v>
      </c>
      <c r="G170" s="50" t="s">
        <v>169</v>
      </c>
      <c r="H170" s="57">
        <v>1</v>
      </c>
      <c r="I170" s="58">
        <v>9.3256116742939828E-3</v>
      </c>
      <c r="J170" s="37"/>
      <c r="K170" s="50" t="s">
        <v>167</v>
      </c>
      <c r="L170" s="50" t="s">
        <v>169</v>
      </c>
      <c r="M170" s="57">
        <v>1</v>
      </c>
      <c r="N170" s="58">
        <v>25.950068060648519</v>
      </c>
      <c r="O170" s="37"/>
      <c r="P170" s="50" t="s">
        <v>167</v>
      </c>
      <c r="Q170" s="50" t="s">
        <v>169</v>
      </c>
      <c r="R170" s="57">
        <v>1</v>
      </c>
      <c r="S170" s="58">
        <v>1.950023077326574E-2</v>
      </c>
      <c r="T170" s="37"/>
      <c r="U170" s="50" t="s">
        <v>167</v>
      </c>
      <c r="V170" s="50" t="s">
        <v>169</v>
      </c>
      <c r="W170" s="57">
        <v>1</v>
      </c>
      <c r="X170" s="58">
        <v>8.2806707460781528E-3</v>
      </c>
      <c r="Y170" s="37"/>
    </row>
    <row r="171" spans="1:25" x14ac:dyDescent="0.3">
      <c r="A171" s="50" t="s">
        <v>167</v>
      </c>
      <c r="B171" s="50" t="s">
        <v>170</v>
      </c>
      <c r="C171" s="57">
        <v>1</v>
      </c>
      <c r="D171" s="58">
        <v>60.955530272049423</v>
      </c>
      <c r="E171" s="37"/>
      <c r="F171" s="50" t="s">
        <v>167</v>
      </c>
      <c r="G171" s="50" t="s">
        <v>170</v>
      </c>
      <c r="H171" s="57">
        <v>1</v>
      </c>
      <c r="I171" s="58">
        <v>1.5154118970727723E-2</v>
      </c>
      <c r="J171" s="37"/>
      <c r="K171" s="50" t="s">
        <v>167</v>
      </c>
      <c r="L171" s="50" t="s">
        <v>170</v>
      </c>
      <c r="M171" s="57">
        <v>1</v>
      </c>
      <c r="N171" s="58">
        <v>42.168860598553849</v>
      </c>
      <c r="O171" s="37"/>
      <c r="P171" s="50" t="s">
        <v>167</v>
      </c>
      <c r="Q171" s="50" t="s">
        <v>170</v>
      </c>
      <c r="R171" s="57">
        <v>1</v>
      </c>
      <c r="S171" s="58">
        <v>3.1687875006556829E-2</v>
      </c>
      <c r="T171" s="37"/>
      <c r="U171" s="50" t="s">
        <v>167</v>
      </c>
      <c r="V171" s="50" t="s">
        <v>170</v>
      </c>
      <c r="W171" s="57">
        <v>1</v>
      </c>
      <c r="X171" s="58">
        <v>1.3456089962376997E-2</v>
      </c>
      <c r="Y171" s="37"/>
    </row>
    <row r="172" spans="1:25" x14ac:dyDescent="0.3">
      <c r="A172" s="50" t="s">
        <v>167</v>
      </c>
      <c r="B172" s="50" t="s">
        <v>171</v>
      </c>
      <c r="C172" s="57">
        <v>1</v>
      </c>
      <c r="D172" s="58">
        <v>56.266643328045618</v>
      </c>
      <c r="E172" s="37"/>
      <c r="F172" s="50" t="s">
        <v>167</v>
      </c>
      <c r="G172" s="50" t="s">
        <v>171</v>
      </c>
      <c r="H172" s="57">
        <v>1</v>
      </c>
      <c r="I172" s="58">
        <v>1.3988417511440976E-2</v>
      </c>
      <c r="J172" s="37"/>
      <c r="K172" s="50" t="s">
        <v>167</v>
      </c>
      <c r="L172" s="50" t="s">
        <v>171</v>
      </c>
      <c r="M172" s="57">
        <v>1</v>
      </c>
      <c r="N172" s="58">
        <v>38.925102090972786</v>
      </c>
      <c r="O172" s="37"/>
      <c r="P172" s="50" t="s">
        <v>167</v>
      </c>
      <c r="Q172" s="50" t="s">
        <v>171</v>
      </c>
      <c r="R172" s="57">
        <v>1</v>
      </c>
      <c r="S172" s="58">
        <v>2.9250346159898608E-2</v>
      </c>
      <c r="T172" s="37"/>
      <c r="U172" s="50" t="s">
        <v>167</v>
      </c>
      <c r="V172" s="50" t="s">
        <v>171</v>
      </c>
      <c r="W172" s="57">
        <v>1</v>
      </c>
      <c r="X172" s="58">
        <v>1.2421006119117228E-2</v>
      </c>
      <c r="Y172" s="37"/>
    </row>
    <row r="173" spans="1:25" x14ac:dyDescent="0.3">
      <c r="A173" s="50" t="s">
        <v>167</v>
      </c>
      <c r="B173" s="50" t="s">
        <v>172</v>
      </c>
      <c r="C173" s="57">
        <v>1</v>
      </c>
      <c r="D173" s="58">
        <v>23.444434720019004</v>
      </c>
      <c r="E173" s="37"/>
      <c r="F173" s="50" t="s">
        <v>167</v>
      </c>
      <c r="G173" s="50" t="s">
        <v>172</v>
      </c>
      <c r="H173" s="57">
        <v>1</v>
      </c>
      <c r="I173" s="58">
        <v>5.8285072964337405E-3</v>
      </c>
      <c r="J173" s="37"/>
      <c r="K173" s="50" t="s">
        <v>167</v>
      </c>
      <c r="L173" s="50" t="s">
        <v>172</v>
      </c>
      <c r="M173" s="57">
        <v>1</v>
      </c>
      <c r="N173" s="58">
        <v>16.21879253790533</v>
      </c>
      <c r="O173" s="37"/>
      <c r="P173" s="50" t="s">
        <v>167</v>
      </c>
      <c r="Q173" s="50" t="s">
        <v>172</v>
      </c>
      <c r="R173" s="57">
        <v>1</v>
      </c>
      <c r="S173" s="58">
        <v>1.2187644233291087E-2</v>
      </c>
      <c r="T173" s="37"/>
      <c r="U173" s="50" t="s">
        <v>167</v>
      </c>
      <c r="V173" s="50" t="s">
        <v>172</v>
      </c>
      <c r="W173" s="57">
        <v>1</v>
      </c>
      <c r="X173" s="58">
        <v>5.1754192162988448E-3</v>
      </c>
      <c r="Y173" s="37"/>
    </row>
    <row r="174" spans="1:25" x14ac:dyDescent="0.3">
      <c r="A174" s="50" t="s">
        <v>173</v>
      </c>
      <c r="B174" s="50" t="s">
        <v>3</v>
      </c>
      <c r="C174" s="57">
        <v>1</v>
      </c>
      <c r="D174" s="58">
        <v>15.918132677219122</v>
      </c>
      <c r="E174" s="37"/>
      <c r="F174" s="50" t="s">
        <v>173</v>
      </c>
      <c r="G174" s="50" t="s">
        <v>3</v>
      </c>
      <c r="H174" s="57">
        <v>1</v>
      </c>
      <c r="I174" s="58">
        <v>6.9942087557204888E-3</v>
      </c>
      <c r="J174" s="37"/>
      <c r="K174" s="50" t="s">
        <v>173</v>
      </c>
      <c r="L174" s="50" t="s">
        <v>3</v>
      </c>
      <c r="M174" s="57">
        <v>1</v>
      </c>
      <c r="N174" s="58">
        <v>11.012118422382636</v>
      </c>
      <c r="O174" s="37"/>
      <c r="P174" s="50" t="s">
        <v>173</v>
      </c>
      <c r="Q174" s="50" t="s">
        <v>3</v>
      </c>
      <c r="R174" s="57">
        <v>1</v>
      </c>
      <c r="S174" s="58">
        <v>8.2750785098952787E-3</v>
      </c>
      <c r="T174" s="37"/>
      <c r="U174" s="50" t="s">
        <v>173</v>
      </c>
      <c r="V174" s="50" t="s">
        <v>3</v>
      </c>
      <c r="W174" s="57">
        <v>1</v>
      </c>
      <c r="X174" s="58">
        <v>6.2105030595586141E-3</v>
      </c>
      <c r="Y174" s="37"/>
    </row>
    <row r="175" spans="1:25" x14ac:dyDescent="0.3">
      <c r="A175" s="50" t="s">
        <v>173</v>
      </c>
      <c r="B175" s="50" t="s">
        <v>174</v>
      </c>
      <c r="C175" s="57">
        <v>1</v>
      </c>
      <c r="D175" s="58">
        <v>9.9792044149596517</v>
      </c>
      <c r="E175" s="37"/>
      <c r="F175" s="50" t="s">
        <v>173</v>
      </c>
      <c r="G175" s="50" t="s">
        <v>174</v>
      </c>
      <c r="H175" s="57">
        <v>1</v>
      </c>
      <c r="I175" s="58">
        <v>2.3314029185734961E-3</v>
      </c>
      <c r="J175" s="37"/>
      <c r="K175" s="50" t="s">
        <v>173</v>
      </c>
      <c r="L175" s="50" t="s">
        <v>174</v>
      </c>
      <c r="M175" s="57">
        <v>1</v>
      </c>
      <c r="N175" s="58">
        <v>6.9035849246293237</v>
      </c>
      <c r="O175" s="37"/>
      <c r="P175" s="50" t="s">
        <v>173</v>
      </c>
      <c r="Q175" s="50" t="s">
        <v>174</v>
      </c>
      <c r="R175" s="57">
        <v>1</v>
      </c>
      <c r="S175" s="58">
        <v>5.1877127596923079E-3</v>
      </c>
      <c r="T175" s="37"/>
      <c r="U175" s="50" t="s">
        <v>173</v>
      </c>
      <c r="V175" s="50" t="s">
        <v>174</v>
      </c>
      <c r="W175" s="57">
        <v>1</v>
      </c>
      <c r="X175" s="58">
        <v>2.0701676865195382E-3</v>
      </c>
      <c r="Y175" s="37"/>
    </row>
    <row r="176" spans="1:25" x14ac:dyDescent="0.3">
      <c r="A176" s="50" t="s">
        <v>173</v>
      </c>
      <c r="B176" s="50" t="s">
        <v>175</v>
      </c>
      <c r="C176" s="57">
        <v>1</v>
      </c>
      <c r="D176" s="58">
        <v>9.9792044149596517</v>
      </c>
      <c r="E176" s="37"/>
      <c r="F176" s="50" t="s">
        <v>173</v>
      </c>
      <c r="G176" s="50" t="s">
        <v>175</v>
      </c>
      <c r="H176" s="57">
        <v>1</v>
      </c>
      <c r="I176" s="58">
        <v>2.3314029185734961E-3</v>
      </c>
      <c r="J176" s="37"/>
      <c r="K176" s="50" t="s">
        <v>173</v>
      </c>
      <c r="L176" s="50" t="s">
        <v>175</v>
      </c>
      <c r="M176" s="57">
        <v>1</v>
      </c>
      <c r="N176" s="58">
        <v>6.9035849246293237</v>
      </c>
      <c r="O176" s="37"/>
      <c r="P176" s="50" t="s">
        <v>173</v>
      </c>
      <c r="Q176" s="50" t="s">
        <v>175</v>
      </c>
      <c r="R176" s="57">
        <v>1</v>
      </c>
      <c r="S176" s="58">
        <v>5.1877127596923079E-3</v>
      </c>
      <c r="T176" s="37"/>
      <c r="U176" s="50" t="s">
        <v>173</v>
      </c>
      <c r="V176" s="50" t="s">
        <v>175</v>
      </c>
      <c r="W176" s="57">
        <v>1</v>
      </c>
      <c r="X176" s="58">
        <v>2.0701676865195382E-3</v>
      </c>
      <c r="Y176" s="37"/>
    </row>
    <row r="177" spans="1:25" x14ac:dyDescent="0.3">
      <c r="A177" s="50" t="s">
        <v>173</v>
      </c>
      <c r="B177" s="50" t="s">
        <v>176</v>
      </c>
      <c r="C177" s="57">
        <v>1</v>
      </c>
      <c r="D177" s="58">
        <v>6.8587505822470511</v>
      </c>
      <c r="E177" s="37"/>
      <c r="F177" s="50" t="s">
        <v>173</v>
      </c>
      <c r="G177" s="50" t="s">
        <v>176</v>
      </c>
      <c r="H177" s="57">
        <v>1</v>
      </c>
      <c r="I177" s="58">
        <v>1.5637651619488215E-3</v>
      </c>
      <c r="J177" s="37"/>
      <c r="K177" s="50" t="s">
        <v>173</v>
      </c>
      <c r="L177" s="50" t="s">
        <v>176</v>
      </c>
      <c r="M177" s="57">
        <v>1</v>
      </c>
      <c r="N177" s="58">
        <v>4.7448639342843641</v>
      </c>
      <c r="O177" s="37"/>
      <c r="P177" s="50" t="s">
        <v>173</v>
      </c>
      <c r="Q177" s="50" t="s">
        <v>176</v>
      </c>
      <c r="R177" s="57">
        <v>1</v>
      </c>
      <c r="S177" s="58">
        <v>3.565537535009392E-3</v>
      </c>
      <c r="T177" s="37"/>
      <c r="U177" s="50" t="s">
        <v>173</v>
      </c>
      <c r="V177" s="50" t="s">
        <v>176</v>
      </c>
      <c r="W177" s="57">
        <v>1</v>
      </c>
      <c r="X177" s="58">
        <v>1.3885442459479322E-3</v>
      </c>
      <c r="Y177" s="37"/>
    </row>
    <row r="178" spans="1:25" x14ac:dyDescent="0.3">
      <c r="A178" s="50" t="s">
        <v>173</v>
      </c>
      <c r="B178" s="50" t="s">
        <v>6</v>
      </c>
      <c r="C178" s="57">
        <v>1</v>
      </c>
      <c r="D178" s="58">
        <v>3.3668967939168217</v>
      </c>
      <c r="E178" s="37"/>
      <c r="F178" s="50" t="s">
        <v>173</v>
      </c>
      <c r="G178" s="50" t="s">
        <v>6</v>
      </c>
      <c r="H178" s="57">
        <v>1</v>
      </c>
      <c r="I178" s="58">
        <v>7.6763775662467486E-4</v>
      </c>
      <c r="J178" s="37"/>
      <c r="K178" s="50" t="s">
        <v>173</v>
      </c>
      <c r="L178" s="50" t="s">
        <v>6</v>
      </c>
      <c r="M178" s="57">
        <v>1</v>
      </c>
      <c r="N178" s="58">
        <v>2.3292095223966767</v>
      </c>
      <c r="O178" s="37"/>
      <c r="P178" s="50" t="s">
        <v>173</v>
      </c>
      <c r="Q178" s="50" t="s">
        <v>6</v>
      </c>
      <c r="R178" s="57">
        <v>1</v>
      </c>
      <c r="S178" s="58">
        <v>1.7502891745744484E-3</v>
      </c>
      <c r="T178" s="37"/>
      <c r="U178" s="50" t="s">
        <v>173</v>
      </c>
      <c r="V178" s="50" t="s">
        <v>6</v>
      </c>
      <c r="W178" s="57">
        <v>1</v>
      </c>
      <c r="X178" s="58">
        <v>6.8162344057160634E-4</v>
      </c>
      <c r="Y178" s="37"/>
    </row>
    <row r="179" spans="1:25" ht="14.5" thickBot="1" x14ac:dyDescent="0.35">
      <c r="A179" s="50" t="s">
        <v>165</v>
      </c>
      <c r="B179" s="50" t="s">
        <v>165</v>
      </c>
      <c r="C179" s="57">
        <v>1</v>
      </c>
      <c r="D179" s="58">
        <v>13.995183374301661</v>
      </c>
      <c r="E179" s="37"/>
      <c r="F179" s="50" t="s">
        <v>165</v>
      </c>
      <c r="G179" s="50" t="s">
        <v>165</v>
      </c>
      <c r="H179" s="57">
        <v>0</v>
      </c>
      <c r="I179" s="58">
        <v>0</v>
      </c>
      <c r="J179" s="37"/>
      <c r="K179" s="50" t="s">
        <v>165</v>
      </c>
      <c r="L179" s="50" t="s">
        <v>165</v>
      </c>
      <c r="M179" s="57">
        <v>1</v>
      </c>
      <c r="N179" s="58">
        <v>9.6818276229931843</v>
      </c>
      <c r="O179" s="37"/>
      <c r="P179" s="50" t="s">
        <v>165</v>
      </c>
      <c r="Q179" s="50" t="s">
        <v>165</v>
      </c>
      <c r="R179" s="57">
        <v>1</v>
      </c>
      <c r="S179" s="58">
        <v>7.2754288163754321E-3</v>
      </c>
      <c r="T179" s="37"/>
      <c r="U179" s="50" t="s">
        <v>165</v>
      </c>
      <c r="V179" s="50" t="s">
        <v>165</v>
      </c>
      <c r="W179" s="57">
        <v>0</v>
      </c>
      <c r="X179" s="58">
        <v>0</v>
      </c>
      <c r="Y179" s="37"/>
    </row>
    <row r="180" spans="1:25" ht="15" thickTop="1" thickBot="1" x14ac:dyDescent="0.35">
      <c r="A180" s="48" t="s">
        <v>7</v>
      </c>
      <c r="B180" s="48"/>
      <c r="C180" s="48"/>
      <c r="D180" s="49">
        <f>SUM(D152:D179)</f>
        <v>469.71334200000001</v>
      </c>
      <c r="E180" s="37"/>
      <c r="F180" s="48" t="s">
        <v>7</v>
      </c>
      <c r="G180" s="48"/>
      <c r="H180" s="48"/>
      <c r="I180" s="49">
        <v>0.11657014592867479</v>
      </c>
      <c r="J180" s="37"/>
      <c r="K180" s="48" t="s">
        <v>7</v>
      </c>
      <c r="L180" s="48"/>
      <c r="M180" s="48"/>
      <c r="N180" s="49">
        <f>SUM(N152:N179)</f>
        <v>324.94633959670909</v>
      </c>
      <c r="O180" s="37"/>
      <c r="P180" s="48" t="s">
        <v>7</v>
      </c>
      <c r="Q180" s="48"/>
      <c r="R180" s="48"/>
      <c r="S180" s="49">
        <f>SUM(S152:S179)</f>
        <v>0.24418157964960069</v>
      </c>
      <c r="T180" s="37"/>
      <c r="U180" s="48" t="s">
        <v>7</v>
      </c>
      <c r="V180" s="48"/>
      <c r="W180" s="48"/>
      <c r="X180" s="49">
        <f>SUM(X152:X179)</f>
        <v>0.10350838432597689</v>
      </c>
      <c r="Y180" s="37"/>
    </row>
    <row r="181" spans="1:25" ht="14.5" thickTop="1" x14ac:dyDescent="0.3">
      <c r="E181" s="37"/>
      <c r="J181" s="37"/>
      <c r="O181" s="37"/>
      <c r="T181" s="37"/>
      <c r="Y181" s="37"/>
    </row>
    <row r="182" spans="1:25" ht="15.5" thickBot="1" x14ac:dyDescent="0.35">
      <c r="A182" s="75" t="s">
        <v>179</v>
      </c>
      <c r="B182" s="75"/>
      <c r="C182" s="75"/>
      <c r="D182" s="75"/>
      <c r="E182" s="37"/>
      <c r="F182" s="75" t="s">
        <v>179</v>
      </c>
      <c r="G182" s="75"/>
      <c r="H182" s="75"/>
      <c r="I182" s="75"/>
      <c r="J182" s="37"/>
      <c r="K182" s="75" t="s">
        <v>179</v>
      </c>
      <c r="L182" s="75"/>
      <c r="M182" s="75"/>
      <c r="N182" s="75"/>
      <c r="O182" s="37"/>
      <c r="P182" s="75" t="s">
        <v>179</v>
      </c>
      <c r="Q182" s="75"/>
      <c r="R182" s="75"/>
      <c r="S182" s="75"/>
      <c r="T182" s="37"/>
      <c r="U182" s="75" t="s">
        <v>179</v>
      </c>
      <c r="V182" s="75"/>
      <c r="W182" s="75"/>
      <c r="X182" s="75"/>
      <c r="Y182" s="37"/>
    </row>
    <row r="183" spans="1:25" ht="15.5" customHeight="1" thickTop="1" x14ac:dyDescent="0.3">
      <c r="A183" s="50"/>
      <c r="B183" s="51"/>
      <c r="C183" s="52" t="s">
        <v>13</v>
      </c>
      <c r="D183" s="50"/>
      <c r="E183" s="37"/>
      <c r="F183" s="50"/>
      <c r="G183" s="51"/>
      <c r="H183" s="52" t="s">
        <v>13</v>
      </c>
      <c r="I183" s="50"/>
      <c r="J183" s="37"/>
      <c r="K183" s="50"/>
      <c r="L183" s="51"/>
      <c r="M183" s="52" t="s">
        <v>13</v>
      </c>
      <c r="N183" s="50"/>
      <c r="O183" s="37"/>
      <c r="P183" s="50"/>
      <c r="Q183" s="51"/>
      <c r="R183" s="52" t="s">
        <v>13</v>
      </c>
      <c r="S183" s="50"/>
      <c r="T183" s="37"/>
      <c r="U183" s="50"/>
      <c r="V183" s="51"/>
      <c r="W183" s="52" t="s">
        <v>13</v>
      </c>
      <c r="X183" s="50"/>
      <c r="Y183" s="37"/>
    </row>
    <row r="184" spans="1:25" x14ac:dyDescent="0.3">
      <c r="A184" s="50"/>
      <c r="B184" s="54" t="s">
        <v>145</v>
      </c>
      <c r="C184" s="55">
        <v>325.82768300000004</v>
      </c>
      <c r="D184" s="50"/>
      <c r="E184" s="37"/>
      <c r="F184" s="50"/>
      <c r="G184" s="54" t="s">
        <v>145</v>
      </c>
      <c r="H184" s="55">
        <v>0.4469799082727573</v>
      </c>
      <c r="I184" s="50"/>
      <c r="J184" s="37"/>
      <c r="K184" s="50"/>
      <c r="L184" s="54" t="s">
        <v>145</v>
      </c>
      <c r="M184" s="55">
        <v>136.90405598078277</v>
      </c>
      <c r="N184" s="50"/>
      <c r="O184" s="37"/>
      <c r="P184" s="50"/>
      <c r="Q184" s="54" t="s">
        <v>145</v>
      </c>
      <c r="R184" s="55">
        <v>9.4207885078405695</v>
      </c>
      <c r="S184" s="50"/>
      <c r="T184" s="37"/>
      <c r="U184" s="50"/>
      <c r="V184" s="54" t="s">
        <v>145</v>
      </c>
      <c r="W184" s="55">
        <v>0.42683891858591272</v>
      </c>
      <c r="X184" s="50"/>
      <c r="Y184" s="37"/>
    </row>
    <row r="185" spans="1:25" x14ac:dyDescent="0.3">
      <c r="A185" s="50"/>
      <c r="B185" s="53"/>
      <c r="C185" s="56"/>
      <c r="D185" s="50"/>
      <c r="E185" s="37"/>
      <c r="F185" s="50"/>
      <c r="G185" s="53"/>
      <c r="H185" s="56"/>
      <c r="I185" s="50"/>
      <c r="J185" s="37"/>
      <c r="K185" s="50"/>
      <c r="L185" s="53"/>
      <c r="M185" s="56"/>
      <c r="N185" s="50"/>
      <c r="O185" s="37"/>
      <c r="P185" s="50"/>
      <c r="Q185" s="53"/>
      <c r="R185" s="56"/>
      <c r="S185" s="50"/>
      <c r="T185" s="37"/>
      <c r="U185" s="50"/>
      <c r="V185" s="53"/>
      <c r="W185" s="56"/>
      <c r="X185" s="50"/>
      <c r="Y185" s="37"/>
    </row>
    <row r="186" spans="1:25" ht="14.5" thickBot="1" x14ac:dyDescent="0.35">
      <c r="A186" s="74" t="s">
        <v>166</v>
      </c>
      <c r="B186" s="74"/>
      <c r="C186" s="74"/>
      <c r="D186" s="74"/>
      <c r="E186" s="37"/>
      <c r="F186" s="74" t="s">
        <v>166</v>
      </c>
      <c r="G186" s="74"/>
      <c r="H186" s="74"/>
      <c r="I186" s="74"/>
      <c r="J186" s="37"/>
      <c r="K186" s="74" t="s">
        <v>166</v>
      </c>
      <c r="L186" s="74"/>
      <c r="M186" s="74"/>
      <c r="N186" s="74"/>
      <c r="O186" s="37"/>
      <c r="P186" s="74" t="s">
        <v>166</v>
      </c>
      <c r="Q186" s="74"/>
      <c r="R186" s="74"/>
      <c r="S186" s="74"/>
      <c r="T186" s="37"/>
      <c r="U186" s="74" t="s">
        <v>166</v>
      </c>
      <c r="V186" s="74"/>
      <c r="W186" s="74"/>
      <c r="X186" s="74"/>
      <c r="Y186" s="37"/>
    </row>
    <row r="187" spans="1:25" ht="14.5" thickTop="1" x14ac:dyDescent="0.3">
      <c r="A187" s="73" t="s">
        <v>33</v>
      </c>
      <c r="B187" s="70" t="s">
        <v>52</v>
      </c>
      <c r="C187" s="70" t="s">
        <v>146</v>
      </c>
      <c r="D187" s="42" t="s">
        <v>147</v>
      </c>
      <c r="E187" s="37"/>
      <c r="F187" s="73" t="s">
        <v>33</v>
      </c>
      <c r="G187" s="70" t="s">
        <v>52</v>
      </c>
      <c r="H187" s="70" t="s">
        <v>146</v>
      </c>
      <c r="I187" s="42" t="s">
        <v>147</v>
      </c>
      <c r="J187" s="37"/>
      <c r="K187" s="73" t="s">
        <v>33</v>
      </c>
      <c r="L187" s="70" t="s">
        <v>52</v>
      </c>
      <c r="M187" s="70" t="s">
        <v>146</v>
      </c>
      <c r="N187" s="42" t="s">
        <v>147</v>
      </c>
      <c r="O187" s="37"/>
      <c r="P187" s="73" t="s">
        <v>33</v>
      </c>
      <c r="Q187" s="70" t="s">
        <v>52</v>
      </c>
      <c r="R187" s="70" t="s">
        <v>146</v>
      </c>
      <c r="S187" s="42" t="s">
        <v>147</v>
      </c>
      <c r="T187" s="37"/>
      <c r="U187" s="73" t="s">
        <v>33</v>
      </c>
      <c r="V187" s="70" t="s">
        <v>52</v>
      </c>
      <c r="W187" s="70" t="s">
        <v>146</v>
      </c>
      <c r="X187" s="42" t="s">
        <v>147</v>
      </c>
      <c r="Y187" s="37"/>
    </row>
    <row r="188" spans="1:25" ht="14.5" thickBot="1" x14ac:dyDescent="0.35">
      <c r="A188" s="74"/>
      <c r="B188" s="71"/>
      <c r="C188" s="71"/>
      <c r="D188" s="43" t="s">
        <v>148</v>
      </c>
      <c r="E188" s="37"/>
      <c r="F188" s="74"/>
      <c r="G188" s="71"/>
      <c r="H188" s="71"/>
      <c r="I188" s="43" t="s">
        <v>148</v>
      </c>
      <c r="J188" s="37"/>
      <c r="K188" s="74"/>
      <c r="L188" s="71"/>
      <c r="M188" s="71"/>
      <c r="N188" s="43" t="s">
        <v>148</v>
      </c>
      <c r="O188" s="37"/>
      <c r="P188" s="74"/>
      <c r="Q188" s="71"/>
      <c r="R188" s="71"/>
      <c r="S188" s="43" t="s">
        <v>148</v>
      </c>
      <c r="T188" s="37"/>
      <c r="U188" s="74"/>
      <c r="V188" s="71"/>
      <c r="W188" s="71"/>
      <c r="X188" s="43" t="s">
        <v>148</v>
      </c>
      <c r="Y188" s="37"/>
    </row>
    <row r="189" spans="1:25" ht="14.5" thickTop="1" x14ac:dyDescent="0.3">
      <c r="A189" s="50" t="s">
        <v>149</v>
      </c>
      <c r="B189" s="50" t="s">
        <v>150</v>
      </c>
      <c r="C189" s="57">
        <v>2.5000000000000001E-2</v>
      </c>
      <c r="D189" s="58">
        <v>5.0384267410568152E-3</v>
      </c>
      <c r="E189" s="37"/>
      <c r="F189" s="50" t="s">
        <v>149</v>
      </c>
      <c r="G189" s="50" t="s">
        <v>150</v>
      </c>
      <c r="H189" s="57">
        <v>2.5000000000000001E-2</v>
      </c>
      <c r="I189" s="58">
        <v>0</v>
      </c>
      <c r="J189" s="37"/>
      <c r="K189" s="50" t="s">
        <v>149</v>
      </c>
      <c r="L189" s="50" t="s">
        <v>150</v>
      </c>
      <c r="M189" s="57">
        <v>2.5000000000000001E-2</v>
      </c>
      <c r="N189" s="58">
        <v>1.9867020367999974E-3</v>
      </c>
      <c r="O189" s="37"/>
      <c r="P189" s="50" t="s">
        <v>149</v>
      </c>
      <c r="Q189" s="50" t="s">
        <v>150</v>
      </c>
      <c r="R189" s="57">
        <v>2.5000000000000001E-2</v>
      </c>
      <c r="S189" s="58">
        <v>1.3939884262073954E-4</v>
      </c>
      <c r="T189" s="37"/>
      <c r="U189" s="50" t="s">
        <v>149</v>
      </c>
      <c r="V189" s="50" t="s">
        <v>150</v>
      </c>
      <c r="W189" s="57">
        <v>2.5000000000000001E-2</v>
      </c>
      <c r="X189" s="58">
        <v>0</v>
      </c>
      <c r="Y189" s="37"/>
    </row>
    <row r="190" spans="1:25" x14ac:dyDescent="0.3">
      <c r="A190" s="50" t="s">
        <v>149</v>
      </c>
      <c r="B190" s="50" t="s">
        <v>151</v>
      </c>
      <c r="C190" s="57">
        <v>2.5000000000000001E-2</v>
      </c>
      <c r="D190" s="58">
        <v>0</v>
      </c>
      <c r="E190" s="37"/>
      <c r="F190" s="50" t="s">
        <v>149</v>
      </c>
      <c r="G190" s="50" t="s">
        <v>151</v>
      </c>
      <c r="H190" s="57">
        <v>2.5000000000000001E-2</v>
      </c>
      <c r="I190" s="58">
        <v>0</v>
      </c>
      <c r="J190" s="37"/>
      <c r="K190" s="50" t="s">
        <v>149</v>
      </c>
      <c r="L190" s="50" t="s">
        <v>151</v>
      </c>
      <c r="M190" s="57">
        <v>2.5000000000000001E-2</v>
      </c>
      <c r="N190" s="58">
        <v>0</v>
      </c>
      <c r="O190" s="37"/>
      <c r="P190" s="50" t="s">
        <v>149</v>
      </c>
      <c r="Q190" s="50" t="s">
        <v>151</v>
      </c>
      <c r="R190" s="57">
        <v>2.5000000000000001E-2</v>
      </c>
      <c r="S190" s="58">
        <v>0</v>
      </c>
      <c r="T190" s="37"/>
      <c r="U190" s="50" t="s">
        <v>149</v>
      </c>
      <c r="V190" s="50" t="s">
        <v>151</v>
      </c>
      <c r="W190" s="57">
        <v>2.5000000000000001E-2</v>
      </c>
      <c r="X190" s="58">
        <v>0</v>
      </c>
      <c r="Y190" s="37"/>
    </row>
    <row r="191" spans="1:25" x14ac:dyDescent="0.3">
      <c r="A191" s="50" t="s">
        <v>149</v>
      </c>
      <c r="B191" s="50" t="s">
        <v>152</v>
      </c>
      <c r="C191" s="57">
        <v>0.13126147999625579</v>
      </c>
      <c r="D191" s="58">
        <v>4.7920594055957153</v>
      </c>
      <c r="E191" s="37"/>
      <c r="F191" s="50" t="s">
        <v>149</v>
      </c>
      <c r="G191" s="50" t="s">
        <v>152</v>
      </c>
      <c r="H191" s="57">
        <v>0.10219626602208236</v>
      </c>
      <c r="I191" s="58">
        <v>3.9924807629605095E-3</v>
      </c>
      <c r="J191" s="37"/>
      <c r="K191" s="50" t="s">
        <v>149</v>
      </c>
      <c r="L191" s="50" t="s">
        <v>152</v>
      </c>
      <c r="M191" s="57">
        <v>0.13713845026267724</v>
      </c>
      <c r="N191" s="58">
        <v>2.1589130825405261</v>
      </c>
      <c r="O191" s="37"/>
      <c r="P191" s="50" t="s">
        <v>149</v>
      </c>
      <c r="Q191" s="50" t="s">
        <v>152</v>
      </c>
      <c r="R191" s="57">
        <v>0.13722176436708539</v>
      </c>
      <c r="S191" s="58">
        <v>0.15078359062984803</v>
      </c>
      <c r="T191" s="37"/>
      <c r="U191" s="50" t="s">
        <v>149</v>
      </c>
      <c r="V191" s="50" t="s">
        <v>152</v>
      </c>
      <c r="W191" s="57">
        <v>0.1063795015731996</v>
      </c>
      <c r="X191" s="58">
        <v>4.1335573079293369E-3</v>
      </c>
      <c r="Y191" s="37"/>
    </row>
    <row r="192" spans="1:25" x14ac:dyDescent="0.3">
      <c r="A192" s="50" t="s">
        <v>149</v>
      </c>
      <c r="B192" s="50" t="s">
        <v>153</v>
      </c>
      <c r="C192" s="57">
        <v>2.2057197037608587E-2</v>
      </c>
      <c r="D192" s="58">
        <v>0.55552701598435372</v>
      </c>
      <c r="E192" s="37"/>
      <c r="F192" s="50" t="s">
        <v>149</v>
      </c>
      <c r="G192" s="50" t="s">
        <v>153</v>
      </c>
      <c r="H192" s="57">
        <v>1.6909917018605058E-2</v>
      </c>
      <c r="I192" s="58">
        <v>4.2144001175869756E-4</v>
      </c>
      <c r="J192" s="37"/>
      <c r="K192" s="50" t="s">
        <v>149</v>
      </c>
      <c r="L192" s="50" t="s">
        <v>153</v>
      </c>
      <c r="M192" s="57">
        <v>2.2057197037608587E-2</v>
      </c>
      <c r="N192" s="58">
        <v>0.25063416392131077</v>
      </c>
      <c r="O192" s="37"/>
      <c r="P192" s="50" t="s">
        <v>149</v>
      </c>
      <c r="Q192" s="50" t="s">
        <v>153</v>
      </c>
      <c r="R192" s="57">
        <v>2.2057197037608587E-2</v>
      </c>
      <c r="S192" s="58">
        <v>1.7505351014976536E-2</v>
      </c>
      <c r="T192" s="37"/>
      <c r="U192" s="50" t="s">
        <v>149</v>
      </c>
      <c r="V192" s="50" t="s">
        <v>153</v>
      </c>
      <c r="W192" s="57">
        <v>1.6909917018605058E-2</v>
      </c>
      <c r="X192" s="58">
        <v>4.3627350721126674E-4</v>
      </c>
      <c r="Y192" s="37"/>
    </row>
    <row r="193" spans="1:25" x14ac:dyDescent="0.3">
      <c r="A193" s="50" t="s">
        <v>149</v>
      </c>
      <c r="B193" s="50" t="s">
        <v>154</v>
      </c>
      <c r="C193" s="57">
        <v>0</v>
      </c>
      <c r="D193" s="58">
        <v>0</v>
      </c>
      <c r="E193" s="37"/>
      <c r="F193" s="50" t="s">
        <v>149</v>
      </c>
      <c r="G193" s="50" t="s">
        <v>154</v>
      </c>
      <c r="H193" s="57">
        <v>0</v>
      </c>
      <c r="I193" s="58">
        <v>0</v>
      </c>
      <c r="J193" s="37"/>
      <c r="K193" s="50" t="s">
        <v>149</v>
      </c>
      <c r="L193" s="50" t="s">
        <v>154</v>
      </c>
      <c r="M193" s="57">
        <v>0</v>
      </c>
      <c r="N193" s="58">
        <v>0</v>
      </c>
      <c r="O193" s="37"/>
      <c r="P193" s="50" t="s">
        <v>149</v>
      </c>
      <c r="Q193" s="50" t="s">
        <v>154</v>
      </c>
      <c r="R193" s="57">
        <v>0</v>
      </c>
      <c r="S193" s="58">
        <v>0</v>
      </c>
      <c r="T193" s="37"/>
      <c r="U193" s="50" t="s">
        <v>149</v>
      </c>
      <c r="V193" s="50" t="s">
        <v>154</v>
      </c>
      <c r="W193" s="57">
        <v>0</v>
      </c>
      <c r="X193" s="58">
        <v>0</v>
      </c>
      <c r="Y193" s="37"/>
    </row>
    <row r="194" spans="1:25" x14ac:dyDescent="0.3">
      <c r="A194" s="50" t="s">
        <v>155</v>
      </c>
      <c r="B194" s="50" t="s">
        <v>156</v>
      </c>
      <c r="C194" s="57">
        <v>6.1425035015076242E-2</v>
      </c>
      <c r="D194" s="58">
        <v>2.481456640577651</v>
      </c>
      <c r="E194" s="37"/>
      <c r="F194" s="50" t="s">
        <v>155</v>
      </c>
      <c r="G194" s="50" t="s">
        <v>156</v>
      </c>
      <c r="H194" s="57">
        <v>4.7570697875112767E-3</v>
      </c>
      <c r="I194" s="58">
        <v>1.8930232686776365E-4</v>
      </c>
      <c r="J194" s="37"/>
      <c r="K194" s="50" t="s">
        <v>155</v>
      </c>
      <c r="L194" s="50" t="s">
        <v>156</v>
      </c>
      <c r="M194" s="57">
        <v>6.1425035015076242E-2</v>
      </c>
      <c r="N194" s="58">
        <v>0.36280291424287359</v>
      </c>
      <c r="O194" s="37"/>
      <c r="P194" s="50" t="s">
        <v>155</v>
      </c>
      <c r="Q194" s="50" t="s">
        <v>156</v>
      </c>
      <c r="R194" s="57">
        <v>6.1425035015076242E-2</v>
      </c>
      <c r="S194" s="58">
        <v>2.4258499365015482E-2</v>
      </c>
      <c r="T194" s="37"/>
      <c r="U194" s="50" t="s">
        <v>155</v>
      </c>
      <c r="V194" s="50" t="s">
        <v>156</v>
      </c>
      <c r="W194" s="57">
        <v>4.7570697875112767E-3</v>
      </c>
      <c r="X194" s="58">
        <v>1.2017523790926706E-4</v>
      </c>
      <c r="Y194" s="37"/>
    </row>
    <row r="195" spans="1:25" x14ac:dyDescent="0.3">
      <c r="A195" s="50" t="s">
        <v>155</v>
      </c>
      <c r="B195" s="50" t="s">
        <v>157</v>
      </c>
      <c r="C195" s="57">
        <v>9.5741190985577981E-3</v>
      </c>
      <c r="D195" s="58">
        <v>0.36835859250403163</v>
      </c>
      <c r="E195" s="37"/>
      <c r="F195" s="50" t="s">
        <v>155</v>
      </c>
      <c r="G195" s="50" t="s">
        <v>157</v>
      </c>
      <c r="H195" s="57">
        <v>2.5730948006811107E-2</v>
      </c>
      <c r="I195" s="58">
        <v>9.7517580555084391E-4</v>
      </c>
      <c r="J195" s="37"/>
      <c r="K195" s="50" t="s">
        <v>155</v>
      </c>
      <c r="L195" s="50" t="s">
        <v>157</v>
      </c>
      <c r="M195" s="57">
        <v>9.5741190985577981E-3</v>
      </c>
      <c r="N195" s="58">
        <v>5.3856097528166266E-2</v>
      </c>
      <c r="O195" s="37"/>
      <c r="P195" s="50" t="s">
        <v>155</v>
      </c>
      <c r="Q195" s="50" t="s">
        <v>157</v>
      </c>
      <c r="R195" s="57">
        <v>9.5741190985577981E-3</v>
      </c>
      <c r="S195" s="58">
        <v>3.6010408307101858E-3</v>
      </c>
      <c r="T195" s="37"/>
      <c r="U195" s="50" t="s">
        <v>155</v>
      </c>
      <c r="V195" s="50" t="s">
        <v>157</v>
      </c>
      <c r="W195" s="57">
        <v>2.5730948006811107E-2</v>
      </c>
      <c r="X195" s="58">
        <v>6.1907313224574272E-4</v>
      </c>
      <c r="Y195" s="37"/>
    </row>
    <row r="196" spans="1:25" x14ac:dyDescent="0.3">
      <c r="A196" s="50" t="s">
        <v>155</v>
      </c>
      <c r="B196" s="50" t="s">
        <v>153</v>
      </c>
      <c r="C196" s="57">
        <v>2.2057197037608587E-2</v>
      </c>
      <c r="D196" s="58">
        <v>0.72352776647500117</v>
      </c>
      <c r="E196" s="37"/>
      <c r="F196" s="50" t="s">
        <v>155</v>
      </c>
      <c r="G196" s="50" t="s">
        <v>153</v>
      </c>
      <c r="H196" s="57">
        <v>1.6909917018605058E-2</v>
      </c>
      <c r="I196" s="58">
        <v>5.7236223057874857E-4</v>
      </c>
      <c r="J196" s="37"/>
      <c r="K196" s="50" t="s">
        <v>155</v>
      </c>
      <c r="L196" s="50" t="s">
        <v>153</v>
      </c>
      <c r="M196" s="57">
        <v>2.2057197037608587E-2</v>
      </c>
      <c r="N196" s="58">
        <v>0.11837304105357883</v>
      </c>
      <c r="O196" s="37"/>
      <c r="P196" s="50" t="s">
        <v>155</v>
      </c>
      <c r="Q196" s="50" t="s">
        <v>153</v>
      </c>
      <c r="R196" s="57">
        <v>2.2057197037608587E-2</v>
      </c>
      <c r="S196" s="58">
        <v>8.0144465789737593E-3</v>
      </c>
      <c r="T196" s="37"/>
      <c r="U196" s="50" t="s">
        <v>155</v>
      </c>
      <c r="V196" s="50" t="s">
        <v>153</v>
      </c>
      <c r="W196" s="57">
        <v>1.6909917018605058E-2</v>
      </c>
      <c r="X196" s="58">
        <v>3.5411251797867987E-4</v>
      </c>
      <c r="Y196" s="37"/>
    </row>
    <row r="197" spans="1:25" x14ac:dyDescent="0.3">
      <c r="A197" s="50" t="s">
        <v>155</v>
      </c>
      <c r="B197" s="50" t="s">
        <v>154</v>
      </c>
      <c r="C197" s="57">
        <v>0</v>
      </c>
      <c r="D197" s="58">
        <v>0</v>
      </c>
      <c r="E197" s="37"/>
      <c r="F197" s="50" t="s">
        <v>155</v>
      </c>
      <c r="G197" s="50" t="s">
        <v>154</v>
      </c>
      <c r="H197" s="57">
        <v>0</v>
      </c>
      <c r="I197" s="58">
        <v>0</v>
      </c>
      <c r="J197" s="37"/>
      <c r="K197" s="50" t="s">
        <v>155</v>
      </c>
      <c r="L197" s="50" t="s">
        <v>154</v>
      </c>
      <c r="M197" s="57">
        <v>0</v>
      </c>
      <c r="N197" s="58">
        <v>0</v>
      </c>
      <c r="O197" s="37"/>
      <c r="P197" s="50" t="s">
        <v>155</v>
      </c>
      <c r="Q197" s="50" t="s">
        <v>154</v>
      </c>
      <c r="R197" s="57">
        <v>0</v>
      </c>
      <c r="S197" s="58">
        <v>0</v>
      </c>
      <c r="T197" s="37"/>
      <c r="U197" s="50" t="s">
        <v>155</v>
      </c>
      <c r="V197" s="50" t="s">
        <v>154</v>
      </c>
      <c r="W197" s="57">
        <v>0</v>
      </c>
      <c r="X197" s="58">
        <v>0</v>
      </c>
      <c r="Y197" s="37"/>
    </row>
    <row r="198" spans="1:25" x14ac:dyDescent="0.3">
      <c r="A198" s="50" t="s">
        <v>158</v>
      </c>
      <c r="B198" s="50" t="s">
        <v>158</v>
      </c>
      <c r="C198" s="57">
        <v>1</v>
      </c>
      <c r="D198" s="58">
        <v>11.076085681600802</v>
      </c>
      <c r="E198" s="37"/>
      <c r="F198" s="50" t="s">
        <v>158</v>
      </c>
      <c r="G198" s="50" t="s">
        <v>158</v>
      </c>
      <c r="H198" s="57">
        <v>1</v>
      </c>
      <c r="I198" s="58">
        <v>1.1728435193193731E-2</v>
      </c>
      <c r="J198" s="37"/>
      <c r="K198" s="50" t="s">
        <v>158</v>
      </c>
      <c r="L198" s="50" t="s">
        <v>158</v>
      </c>
      <c r="M198" s="57">
        <v>1</v>
      </c>
      <c r="N198" s="58">
        <v>5.4577605768157582</v>
      </c>
      <c r="O198" s="37"/>
      <c r="P198" s="50" t="s">
        <v>158</v>
      </c>
      <c r="Q198" s="50" t="s">
        <v>158</v>
      </c>
      <c r="R198" s="57">
        <v>1</v>
      </c>
      <c r="S198" s="58">
        <v>0.37402519325035871</v>
      </c>
      <c r="T198" s="37"/>
      <c r="U198" s="50" t="s">
        <v>158</v>
      </c>
      <c r="V198" s="50" t="s">
        <v>158</v>
      </c>
      <c r="W198" s="57">
        <v>1</v>
      </c>
      <c r="X198" s="58">
        <v>1.1410365040162214E-2</v>
      </c>
      <c r="Y198" s="37"/>
    </row>
    <row r="199" spans="1:25" x14ac:dyDescent="0.3">
      <c r="A199" s="50" t="s">
        <v>159</v>
      </c>
      <c r="B199" s="50" t="s">
        <v>160</v>
      </c>
      <c r="C199" s="57">
        <v>1</v>
      </c>
      <c r="D199" s="58">
        <v>0.85859332409837963</v>
      </c>
      <c r="E199" s="37"/>
      <c r="F199" s="50" t="s">
        <v>159</v>
      </c>
      <c r="G199" s="50" t="s">
        <v>160</v>
      </c>
      <c r="H199" s="57">
        <v>1</v>
      </c>
      <c r="I199" s="58">
        <v>7.5330878356411057E-4</v>
      </c>
      <c r="J199" s="37"/>
      <c r="K199" s="50" t="s">
        <v>159</v>
      </c>
      <c r="L199" s="50" t="s">
        <v>160</v>
      </c>
      <c r="M199" s="57">
        <v>1</v>
      </c>
      <c r="N199" s="58">
        <v>0.36075789332820718</v>
      </c>
      <c r="O199" s="37"/>
      <c r="P199" s="50" t="s">
        <v>159</v>
      </c>
      <c r="Q199" s="50" t="s">
        <v>160</v>
      </c>
      <c r="R199" s="57">
        <v>1</v>
      </c>
      <c r="S199" s="58">
        <v>2.4824858483785264E-2</v>
      </c>
      <c r="T199" s="37"/>
      <c r="U199" s="50" t="s">
        <v>159</v>
      </c>
      <c r="V199" s="50" t="s">
        <v>160</v>
      </c>
      <c r="W199" s="57">
        <v>1</v>
      </c>
      <c r="X199" s="58">
        <v>7.1936456334310763E-4</v>
      </c>
      <c r="Y199" s="37"/>
    </row>
    <row r="200" spans="1:25" x14ac:dyDescent="0.3">
      <c r="A200" s="50" t="s">
        <v>159</v>
      </c>
      <c r="B200" s="50" t="s">
        <v>161</v>
      </c>
      <c r="C200" s="57">
        <v>1</v>
      </c>
      <c r="D200" s="58">
        <v>2.6330043726029895</v>
      </c>
      <c r="E200" s="37"/>
      <c r="F200" s="50" t="s">
        <v>159</v>
      </c>
      <c r="G200" s="50" t="s">
        <v>161</v>
      </c>
      <c r="H200" s="57">
        <v>1</v>
      </c>
      <c r="I200" s="58">
        <v>2.3101336399597634E-3</v>
      </c>
      <c r="J200" s="37"/>
      <c r="K200" s="50" t="s">
        <v>159</v>
      </c>
      <c r="L200" s="50" t="s">
        <v>161</v>
      </c>
      <c r="M200" s="57">
        <v>1</v>
      </c>
      <c r="N200" s="58">
        <v>1.1063178386364596</v>
      </c>
      <c r="O200" s="37"/>
      <c r="P200" s="50" t="s">
        <v>159</v>
      </c>
      <c r="Q200" s="50" t="s">
        <v>161</v>
      </c>
      <c r="R200" s="57">
        <v>1</v>
      </c>
      <c r="S200" s="58">
        <v>7.6129127844892841E-2</v>
      </c>
      <c r="T200" s="37"/>
      <c r="U200" s="50" t="s">
        <v>159</v>
      </c>
      <c r="V200" s="50" t="s">
        <v>161</v>
      </c>
      <c r="W200" s="57">
        <v>1</v>
      </c>
      <c r="X200" s="58">
        <v>2.2060386304156888E-3</v>
      </c>
      <c r="Y200" s="37"/>
    </row>
    <row r="201" spans="1:25" x14ac:dyDescent="0.3">
      <c r="A201" s="50" t="s">
        <v>159</v>
      </c>
      <c r="B201" s="50" t="s">
        <v>162</v>
      </c>
      <c r="C201" s="57">
        <v>1</v>
      </c>
      <c r="D201" s="58">
        <v>7.6614911770006593</v>
      </c>
      <c r="E201" s="37"/>
      <c r="F201" s="50" t="s">
        <v>159</v>
      </c>
      <c r="G201" s="50" t="s">
        <v>162</v>
      </c>
      <c r="H201" s="57">
        <v>1</v>
      </c>
      <c r="I201" s="58">
        <v>6.722004978194104E-3</v>
      </c>
      <c r="J201" s="37"/>
      <c r="K201" s="50" t="s">
        <v>159</v>
      </c>
      <c r="L201" s="50" t="s">
        <v>162</v>
      </c>
      <c r="M201" s="57">
        <v>1</v>
      </c>
      <c r="N201" s="58">
        <v>3.2191531650561784</v>
      </c>
      <c r="O201" s="37"/>
      <c r="P201" s="50" t="s">
        <v>159</v>
      </c>
      <c r="Q201" s="50" t="s">
        <v>162</v>
      </c>
      <c r="R201" s="57">
        <v>1</v>
      </c>
      <c r="S201" s="58">
        <v>0.2215198149176591</v>
      </c>
      <c r="T201" s="37"/>
      <c r="U201" s="50" t="s">
        <v>159</v>
      </c>
      <c r="V201" s="50" t="s">
        <v>162</v>
      </c>
      <c r="W201" s="57">
        <v>1</v>
      </c>
      <c r="X201" s="58">
        <v>6.4191103056709083E-3</v>
      </c>
      <c r="Y201" s="37"/>
    </row>
    <row r="202" spans="1:25" x14ac:dyDescent="0.3">
      <c r="A202" s="50" t="s">
        <v>163</v>
      </c>
      <c r="B202" s="50" t="s">
        <v>160</v>
      </c>
      <c r="C202" s="57">
        <v>1</v>
      </c>
      <c r="D202" s="58">
        <v>1.3066487367129269</v>
      </c>
      <c r="E202" s="37"/>
      <c r="F202" s="50" t="s">
        <v>163</v>
      </c>
      <c r="G202" s="50" t="s">
        <v>160</v>
      </c>
      <c r="H202" s="57">
        <v>1</v>
      </c>
      <c r="I202" s="58">
        <v>1.1464216443010829E-3</v>
      </c>
      <c r="J202" s="37"/>
      <c r="K202" s="50" t="s">
        <v>163</v>
      </c>
      <c r="L202" s="50" t="s">
        <v>160</v>
      </c>
      <c r="M202" s="57">
        <v>1</v>
      </c>
      <c r="N202" s="58">
        <v>0.54901876400160166</v>
      </c>
      <c r="O202" s="37"/>
      <c r="P202" s="50" t="s">
        <v>163</v>
      </c>
      <c r="Q202" s="50" t="s">
        <v>160</v>
      </c>
      <c r="R202" s="57">
        <v>1</v>
      </c>
      <c r="S202" s="58">
        <v>3.7779667121192836E-2</v>
      </c>
      <c r="T202" s="37"/>
      <c r="U202" s="50" t="s">
        <v>163</v>
      </c>
      <c r="V202" s="50" t="s">
        <v>160</v>
      </c>
      <c r="W202" s="57">
        <v>1</v>
      </c>
      <c r="X202" s="58">
        <v>1.0947636925961182E-3</v>
      </c>
      <c r="Y202" s="37"/>
    </row>
    <row r="203" spans="1:25" x14ac:dyDescent="0.3">
      <c r="A203" s="50" t="s">
        <v>163</v>
      </c>
      <c r="B203" s="50" t="s">
        <v>164</v>
      </c>
      <c r="C203" s="57">
        <v>1</v>
      </c>
      <c r="D203" s="58">
        <v>0.76496596136206041</v>
      </c>
      <c r="E203" s="37"/>
      <c r="F203" s="50" t="s">
        <v>163</v>
      </c>
      <c r="G203" s="50" t="s">
        <v>164</v>
      </c>
      <c r="H203" s="57">
        <v>1</v>
      </c>
      <c r="I203" s="58">
        <v>6.7116242538542664E-4</v>
      </c>
      <c r="J203" s="37"/>
      <c r="K203" s="50" t="s">
        <v>163</v>
      </c>
      <c r="L203" s="50" t="s">
        <v>164</v>
      </c>
      <c r="M203" s="57">
        <v>1</v>
      </c>
      <c r="N203" s="58">
        <v>0.3214181859363523</v>
      </c>
      <c r="O203" s="37"/>
      <c r="P203" s="50" t="s">
        <v>163</v>
      </c>
      <c r="Q203" s="50" t="s">
        <v>164</v>
      </c>
      <c r="R203" s="57">
        <v>1</v>
      </c>
      <c r="S203" s="58">
        <v>2.2117772410666869E-2</v>
      </c>
      <c r="T203" s="37"/>
      <c r="U203" s="50" t="s">
        <v>163</v>
      </c>
      <c r="V203" s="50" t="s">
        <v>164</v>
      </c>
      <c r="W203" s="57">
        <v>1</v>
      </c>
      <c r="X203" s="58">
        <v>6.4091973385120983E-4</v>
      </c>
      <c r="Y203" s="37"/>
    </row>
    <row r="204" spans="1:25" x14ac:dyDescent="0.3">
      <c r="A204" s="50" t="s">
        <v>163</v>
      </c>
      <c r="B204" s="50" t="s">
        <v>162</v>
      </c>
      <c r="C204" s="57">
        <v>1</v>
      </c>
      <c r="D204" s="58">
        <v>2.0588285052029804</v>
      </c>
      <c r="E204" s="37"/>
      <c r="F204" s="50" t="s">
        <v>163</v>
      </c>
      <c r="G204" s="50" t="s">
        <v>162</v>
      </c>
      <c r="H204" s="57">
        <v>1</v>
      </c>
      <c r="I204" s="58">
        <v>1.8063657767782319E-3</v>
      </c>
      <c r="J204" s="37"/>
      <c r="K204" s="50" t="s">
        <v>163</v>
      </c>
      <c r="L204" s="50" t="s">
        <v>162</v>
      </c>
      <c r="M204" s="57">
        <v>1</v>
      </c>
      <c r="N204" s="58">
        <v>0.86506453452925347</v>
      </c>
      <c r="O204" s="37"/>
      <c r="P204" s="50" t="s">
        <v>163</v>
      </c>
      <c r="Q204" s="50" t="s">
        <v>162</v>
      </c>
      <c r="R204" s="57">
        <v>1</v>
      </c>
      <c r="S204" s="58">
        <v>5.9527747129548891E-2</v>
      </c>
      <c r="T204" s="37"/>
      <c r="U204" s="50" t="s">
        <v>163</v>
      </c>
      <c r="V204" s="50" t="s">
        <v>162</v>
      </c>
      <c r="W204" s="57">
        <v>1</v>
      </c>
      <c r="X204" s="58">
        <v>1.7249706317003499E-3</v>
      </c>
      <c r="Y204" s="37"/>
    </row>
    <row r="205" spans="1:25" x14ac:dyDescent="0.3">
      <c r="A205" s="50" t="s">
        <v>167</v>
      </c>
      <c r="B205" s="50" t="s">
        <v>168</v>
      </c>
      <c r="C205" s="57">
        <v>0</v>
      </c>
      <c r="D205" s="58">
        <v>0</v>
      </c>
      <c r="E205" s="37"/>
      <c r="F205" s="50" t="s">
        <v>167</v>
      </c>
      <c r="G205" s="50" t="s">
        <v>168</v>
      </c>
      <c r="H205" s="57">
        <v>0</v>
      </c>
      <c r="I205" s="58">
        <v>0</v>
      </c>
      <c r="J205" s="37"/>
      <c r="K205" s="50" t="s">
        <v>167</v>
      </c>
      <c r="L205" s="50" t="s">
        <v>168</v>
      </c>
      <c r="M205" s="57">
        <v>0</v>
      </c>
      <c r="N205" s="58">
        <v>0</v>
      </c>
      <c r="O205" s="37"/>
      <c r="P205" s="50" t="s">
        <v>167</v>
      </c>
      <c r="Q205" s="50" t="s">
        <v>168</v>
      </c>
      <c r="R205" s="57">
        <v>0</v>
      </c>
      <c r="S205" s="58">
        <v>0</v>
      </c>
      <c r="T205" s="37"/>
      <c r="U205" s="50" t="s">
        <v>167</v>
      </c>
      <c r="V205" s="50" t="s">
        <v>168</v>
      </c>
      <c r="W205" s="57">
        <v>0</v>
      </c>
      <c r="X205" s="58">
        <v>0</v>
      </c>
      <c r="Y205" s="37"/>
    </row>
    <row r="206" spans="1:25" x14ac:dyDescent="0.3">
      <c r="A206" s="50" t="s">
        <v>167</v>
      </c>
      <c r="B206" s="50" t="s">
        <v>169</v>
      </c>
      <c r="C206" s="57">
        <v>0</v>
      </c>
      <c r="D206" s="58">
        <v>0</v>
      </c>
      <c r="E206" s="37"/>
      <c r="F206" s="50" t="s">
        <v>167</v>
      </c>
      <c r="G206" s="50" t="s">
        <v>169</v>
      </c>
      <c r="H206" s="57">
        <v>0</v>
      </c>
      <c r="I206" s="58">
        <v>0</v>
      </c>
      <c r="J206" s="37"/>
      <c r="K206" s="50" t="s">
        <v>167</v>
      </c>
      <c r="L206" s="50" t="s">
        <v>169</v>
      </c>
      <c r="M206" s="57">
        <v>0</v>
      </c>
      <c r="N206" s="58">
        <v>0</v>
      </c>
      <c r="O206" s="37"/>
      <c r="P206" s="50" t="s">
        <v>167</v>
      </c>
      <c r="Q206" s="50" t="s">
        <v>169</v>
      </c>
      <c r="R206" s="57">
        <v>0</v>
      </c>
      <c r="S206" s="58">
        <v>0</v>
      </c>
      <c r="T206" s="37"/>
      <c r="U206" s="50" t="s">
        <v>167</v>
      </c>
      <c r="V206" s="50" t="s">
        <v>169</v>
      </c>
      <c r="W206" s="57">
        <v>0</v>
      </c>
      <c r="X206" s="58">
        <v>0</v>
      </c>
      <c r="Y206" s="37"/>
    </row>
    <row r="207" spans="1:25" x14ac:dyDescent="0.3">
      <c r="A207" s="50" t="s">
        <v>167</v>
      </c>
      <c r="B207" s="50" t="s">
        <v>170</v>
      </c>
      <c r="C207" s="57">
        <v>0</v>
      </c>
      <c r="D207" s="58">
        <v>0</v>
      </c>
      <c r="E207" s="37"/>
      <c r="F207" s="50" t="s">
        <v>167</v>
      </c>
      <c r="G207" s="50" t="s">
        <v>170</v>
      </c>
      <c r="H207" s="57">
        <v>0</v>
      </c>
      <c r="I207" s="58">
        <v>0</v>
      </c>
      <c r="J207" s="37"/>
      <c r="K207" s="50" t="s">
        <v>167</v>
      </c>
      <c r="L207" s="50" t="s">
        <v>170</v>
      </c>
      <c r="M207" s="57">
        <v>0</v>
      </c>
      <c r="N207" s="58">
        <v>0</v>
      </c>
      <c r="O207" s="37"/>
      <c r="P207" s="50" t="s">
        <v>167</v>
      </c>
      <c r="Q207" s="50" t="s">
        <v>170</v>
      </c>
      <c r="R207" s="57">
        <v>0</v>
      </c>
      <c r="S207" s="58">
        <v>0</v>
      </c>
      <c r="T207" s="37"/>
      <c r="U207" s="50" t="s">
        <v>167</v>
      </c>
      <c r="V207" s="50" t="s">
        <v>170</v>
      </c>
      <c r="W207" s="57">
        <v>0</v>
      </c>
      <c r="X207" s="58">
        <v>0</v>
      </c>
      <c r="Y207" s="37"/>
    </row>
    <row r="208" spans="1:25" x14ac:dyDescent="0.3">
      <c r="A208" s="50" t="s">
        <v>167</v>
      </c>
      <c r="B208" s="50" t="s">
        <v>171</v>
      </c>
      <c r="C208" s="57">
        <v>1</v>
      </c>
      <c r="D208" s="58">
        <v>164.27859633616978</v>
      </c>
      <c r="E208" s="37"/>
      <c r="F208" s="50" t="s">
        <v>167</v>
      </c>
      <c r="G208" s="50" t="s">
        <v>171</v>
      </c>
      <c r="H208" s="57">
        <v>1</v>
      </c>
      <c r="I208" s="58">
        <v>0.28606714129456468</v>
      </c>
      <c r="J208" s="37"/>
      <c r="K208" s="50" t="s">
        <v>167</v>
      </c>
      <c r="L208" s="50" t="s">
        <v>171</v>
      </c>
      <c r="M208" s="57">
        <v>1</v>
      </c>
      <c r="N208" s="58">
        <v>69.025461379386229</v>
      </c>
      <c r="O208" s="37"/>
      <c r="P208" s="50" t="s">
        <v>167</v>
      </c>
      <c r="Q208" s="50" t="s">
        <v>171</v>
      </c>
      <c r="R208" s="57">
        <v>1</v>
      </c>
      <c r="S208" s="58">
        <v>4.7498539663616235</v>
      </c>
      <c r="T208" s="37"/>
      <c r="U208" s="50" t="s">
        <v>167</v>
      </c>
      <c r="V208" s="50" t="s">
        <v>171</v>
      </c>
      <c r="W208" s="57">
        <v>1</v>
      </c>
      <c r="X208" s="58">
        <v>0.27317690789498417</v>
      </c>
      <c r="Y208" s="37"/>
    </row>
    <row r="209" spans="1:25" x14ac:dyDescent="0.3">
      <c r="A209" s="50" t="s">
        <v>167</v>
      </c>
      <c r="B209" s="50" t="s">
        <v>172</v>
      </c>
      <c r="C209" s="57">
        <v>0</v>
      </c>
      <c r="D209" s="58">
        <v>0</v>
      </c>
      <c r="E209" s="37"/>
      <c r="F209" s="50" t="s">
        <v>167</v>
      </c>
      <c r="G209" s="50" t="s">
        <v>172</v>
      </c>
      <c r="H209" s="57">
        <v>0</v>
      </c>
      <c r="I209" s="58">
        <v>0</v>
      </c>
      <c r="J209" s="37"/>
      <c r="K209" s="50" t="s">
        <v>167</v>
      </c>
      <c r="L209" s="50" t="s">
        <v>172</v>
      </c>
      <c r="M209" s="57">
        <v>0</v>
      </c>
      <c r="N209" s="58">
        <v>0</v>
      </c>
      <c r="O209" s="37"/>
      <c r="P209" s="50" t="s">
        <v>167</v>
      </c>
      <c r="Q209" s="50" t="s">
        <v>172</v>
      </c>
      <c r="R209" s="57">
        <v>0</v>
      </c>
      <c r="S209" s="58">
        <v>0</v>
      </c>
      <c r="T209" s="37"/>
      <c r="U209" s="50" t="s">
        <v>167</v>
      </c>
      <c r="V209" s="50" t="s">
        <v>172</v>
      </c>
      <c r="W209" s="57">
        <v>0</v>
      </c>
      <c r="X209" s="58">
        <v>0</v>
      </c>
      <c r="Y209" s="37"/>
    </row>
    <row r="210" spans="1:25" x14ac:dyDescent="0.3">
      <c r="A210" s="50" t="s">
        <v>173</v>
      </c>
      <c r="B210" s="50" t="s">
        <v>3</v>
      </c>
      <c r="C210" s="57">
        <v>1</v>
      </c>
      <c r="D210" s="58">
        <v>78.053644100182353</v>
      </c>
      <c r="E210" s="37"/>
      <c r="F210" s="50" t="s">
        <v>173</v>
      </c>
      <c r="G210" s="50" t="s">
        <v>3</v>
      </c>
      <c r="H210" s="57">
        <v>1</v>
      </c>
      <c r="I210" s="58">
        <v>0.10727517798546175</v>
      </c>
      <c r="J210" s="37"/>
      <c r="K210" s="50" t="s">
        <v>173</v>
      </c>
      <c r="L210" s="50" t="s">
        <v>3</v>
      </c>
      <c r="M210" s="57">
        <v>1</v>
      </c>
      <c r="N210" s="58">
        <v>32.796048398979828</v>
      </c>
      <c r="O210" s="37"/>
      <c r="P210" s="50" t="s">
        <v>173</v>
      </c>
      <c r="Q210" s="50" t="s">
        <v>3</v>
      </c>
      <c r="R210" s="57">
        <v>1</v>
      </c>
      <c r="S210" s="58">
        <v>2.2567968030330796</v>
      </c>
      <c r="T210" s="37"/>
      <c r="U210" s="50" t="s">
        <v>173</v>
      </c>
      <c r="V210" s="50" t="s">
        <v>3</v>
      </c>
      <c r="W210" s="57">
        <v>1</v>
      </c>
      <c r="X210" s="58">
        <v>0.10244134046061905</v>
      </c>
      <c r="Y210" s="37"/>
    </row>
    <row r="211" spans="1:25" x14ac:dyDescent="0.3">
      <c r="A211" s="50" t="s">
        <v>173</v>
      </c>
      <c r="B211" s="50" t="s">
        <v>174</v>
      </c>
      <c r="C211" s="57">
        <v>1</v>
      </c>
      <c r="D211" s="58">
        <v>6.4950852786540212</v>
      </c>
      <c r="E211" s="37"/>
      <c r="F211" s="50" t="s">
        <v>173</v>
      </c>
      <c r="G211" s="50" t="s">
        <v>174</v>
      </c>
      <c r="H211" s="57">
        <v>0</v>
      </c>
      <c r="I211" s="58">
        <v>0</v>
      </c>
      <c r="J211" s="37"/>
      <c r="K211" s="50" t="s">
        <v>173</v>
      </c>
      <c r="L211" s="50" t="s">
        <v>174</v>
      </c>
      <c r="M211" s="57">
        <v>1</v>
      </c>
      <c r="N211" s="58">
        <v>2.7290606814056622</v>
      </c>
      <c r="O211" s="37"/>
      <c r="P211" s="50" t="s">
        <v>173</v>
      </c>
      <c r="Q211" s="50" t="s">
        <v>174</v>
      </c>
      <c r="R211" s="57">
        <v>1</v>
      </c>
      <c r="S211" s="58">
        <v>0.18779504610290668</v>
      </c>
      <c r="T211" s="37"/>
      <c r="U211" s="50" t="s">
        <v>173</v>
      </c>
      <c r="V211" s="50" t="s">
        <v>174</v>
      </c>
      <c r="W211" s="57">
        <v>0</v>
      </c>
      <c r="X211" s="58">
        <v>0</v>
      </c>
      <c r="Y211" s="37"/>
    </row>
    <row r="212" spans="1:25" x14ac:dyDescent="0.3">
      <c r="A212" s="50" t="s">
        <v>173</v>
      </c>
      <c r="B212" s="50" t="s">
        <v>175</v>
      </c>
      <c r="C212" s="57">
        <v>1</v>
      </c>
      <c r="D212" s="58">
        <v>5.5164793677612431</v>
      </c>
      <c r="E212" s="37"/>
      <c r="F212" s="50" t="s">
        <v>173</v>
      </c>
      <c r="G212" s="50" t="s">
        <v>175</v>
      </c>
      <c r="H212" s="57">
        <v>0</v>
      </c>
      <c r="I212" s="58">
        <v>0</v>
      </c>
      <c r="J212" s="37"/>
      <c r="K212" s="50" t="s">
        <v>173</v>
      </c>
      <c r="L212" s="50" t="s">
        <v>175</v>
      </c>
      <c r="M212" s="57">
        <v>1</v>
      </c>
      <c r="N212" s="58">
        <v>2.317876717003259</v>
      </c>
      <c r="O212" s="37"/>
      <c r="P212" s="50" t="s">
        <v>173</v>
      </c>
      <c r="Q212" s="50" t="s">
        <v>175</v>
      </c>
      <c r="R212" s="57">
        <v>1</v>
      </c>
      <c r="S212" s="58">
        <v>0.15950021481613869</v>
      </c>
      <c r="T212" s="37"/>
      <c r="U212" s="50" t="s">
        <v>173</v>
      </c>
      <c r="V212" s="50" t="s">
        <v>175</v>
      </c>
      <c r="W212" s="57">
        <v>0</v>
      </c>
      <c r="X212" s="58">
        <v>0</v>
      </c>
      <c r="Y212" s="37"/>
    </row>
    <row r="213" spans="1:25" x14ac:dyDescent="0.3">
      <c r="A213" s="50" t="s">
        <v>173</v>
      </c>
      <c r="B213" s="50" t="s">
        <v>176</v>
      </c>
      <c r="C213" s="57">
        <v>1</v>
      </c>
      <c r="D213" s="58">
        <v>5.4762402258925515</v>
      </c>
      <c r="E213" s="37"/>
      <c r="F213" s="50" t="s">
        <v>173</v>
      </c>
      <c r="G213" s="50" t="s">
        <v>176</v>
      </c>
      <c r="H213" s="57">
        <v>1</v>
      </c>
      <c r="I213" s="58">
        <v>7.5124658878326063E-3</v>
      </c>
      <c r="J213" s="37"/>
      <c r="K213" s="50" t="s">
        <v>173</v>
      </c>
      <c r="L213" s="50" t="s">
        <v>176</v>
      </c>
      <c r="M213" s="57">
        <v>1</v>
      </c>
      <c r="N213" s="58">
        <v>2.3009693085219172</v>
      </c>
      <c r="O213" s="37"/>
      <c r="P213" s="50" t="s">
        <v>173</v>
      </c>
      <c r="Q213" s="50" t="s">
        <v>176</v>
      </c>
      <c r="R213" s="57">
        <v>1</v>
      </c>
      <c r="S213" s="58">
        <v>0.15833676411793032</v>
      </c>
      <c r="T213" s="37"/>
      <c r="U213" s="50" t="s">
        <v>173</v>
      </c>
      <c r="V213" s="50" t="s">
        <v>176</v>
      </c>
      <c r="W213" s="57">
        <v>1</v>
      </c>
      <c r="X213" s="58">
        <v>7.1739529140519669E-3</v>
      </c>
      <c r="Y213" s="37"/>
    </row>
    <row r="214" spans="1:25" x14ac:dyDescent="0.3">
      <c r="A214" s="50" t="s">
        <v>173</v>
      </c>
      <c r="B214" s="50" t="s">
        <v>6</v>
      </c>
      <c r="C214" s="57">
        <v>1</v>
      </c>
      <c r="D214" s="58">
        <v>6.6644810296239543</v>
      </c>
      <c r="E214" s="37"/>
      <c r="F214" s="50" t="s">
        <v>173</v>
      </c>
      <c r="G214" s="50" t="s">
        <v>6</v>
      </c>
      <c r="H214" s="57">
        <v>1</v>
      </c>
      <c r="I214" s="58">
        <v>9.1425292408528896E-3</v>
      </c>
      <c r="J214" s="37"/>
      <c r="K214" s="50" t="s">
        <v>173</v>
      </c>
      <c r="L214" s="50" t="s">
        <v>6</v>
      </c>
      <c r="M214" s="57">
        <v>1</v>
      </c>
      <c r="N214" s="58">
        <v>2.8002362339559173</v>
      </c>
      <c r="O214" s="37"/>
      <c r="P214" s="50" t="s">
        <v>173</v>
      </c>
      <c r="Q214" s="50" t="s">
        <v>6</v>
      </c>
      <c r="R214" s="57">
        <v>1</v>
      </c>
      <c r="S214" s="58">
        <v>0.19269285444540579</v>
      </c>
      <c r="T214" s="37"/>
      <c r="U214" s="50" t="s">
        <v>173</v>
      </c>
      <c r="V214" s="50" t="s">
        <v>6</v>
      </c>
      <c r="W214" s="57">
        <v>1</v>
      </c>
      <c r="X214" s="58">
        <v>8.7305653387990938E-3</v>
      </c>
      <c r="Y214" s="37"/>
    </row>
    <row r="215" spans="1:25" ht="14.5" thickBot="1" x14ac:dyDescent="0.35">
      <c r="A215" s="50" t="s">
        <v>165</v>
      </c>
      <c r="B215" s="50" t="s">
        <v>165</v>
      </c>
      <c r="C215" s="57">
        <v>1</v>
      </c>
      <c r="D215" s="58">
        <v>24.05757105525754</v>
      </c>
      <c r="E215" s="37"/>
      <c r="F215" s="50" t="s">
        <v>165</v>
      </c>
      <c r="G215" s="50" t="s">
        <v>165</v>
      </c>
      <c r="H215" s="57">
        <v>1</v>
      </c>
      <c r="I215" s="58">
        <v>5.6940002849524066E-3</v>
      </c>
      <c r="J215" s="37"/>
      <c r="K215" s="50" t="s">
        <v>165</v>
      </c>
      <c r="L215" s="50" t="s">
        <v>165</v>
      </c>
      <c r="M215" s="57">
        <v>1</v>
      </c>
      <c r="N215" s="58">
        <v>10.108346301902895</v>
      </c>
      <c r="O215" s="37"/>
      <c r="P215" s="50" t="s">
        <v>165</v>
      </c>
      <c r="Q215" s="50" t="s">
        <v>165</v>
      </c>
      <c r="R215" s="57">
        <v>1</v>
      </c>
      <c r="S215" s="58">
        <v>0.69558635054323537</v>
      </c>
      <c r="T215" s="37"/>
      <c r="U215" s="50" t="s">
        <v>165</v>
      </c>
      <c r="V215" s="50" t="s">
        <v>165</v>
      </c>
      <c r="W215" s="57">
        <v>1</v>
      </c>
      <c r="X215" s="58">
        <v>5.4374276764446111E-3</v>
      </c>
      <c r="Y215" s="37"/>
    </row>
    <row r="216" spans="1:25" ht="15" thickTop="1" thickBot="1" x14ac:dyDescent="0.35">
      <c r="A216" s="72"/>
      <c r="B216" s="72"/>
      <c r="C216" s="59"/>
      <c r="D216" s="60">
        <f>SUM(D189:D215)</f>
        <v>325.82768300000004</v>
      </c>
      <c r="E216" s="37"/>
      <c r="F216" s="72"/>
      <c r="G216" s="72"/>
      <c r="H216" s="59"/>
      <c r="I216" s="60">
        <f>SUM(I189:I215)</f>
        <v>0.44697990827275741</v>
      </c>
      <c r="J216" s="37"/>
      <c r="K216" s="72"/>
      <c r="L216" s="72"/>
      <c r="M216" s="59"/>
      <c r="N216" s="60">
        <f>SUM(N189:N215)</f>
        <v>136.90405598078274</v>
      </c>
      <c r="O216" s="37"/>
      <c r="P216" s="72"/>
      <c r="Q216" s="72"/>
      <c r="R216" s="59"/>
      <c r="S216" s="60">
        <f>SUM(S189:S215)</f>
        <v>9.4207885078405695</v>
      </c>
      <c r="T216" s="37"/>
      <c r="U216" s="72"/>
      <c r="V216" s="72"/>
      <c r="W216" s="59"/>
      <c r="X216" s="60">
        <f>SUM(X189:X215)</f>
        <v>0.42683891858591277</v>
      </c>
      <c r="Y216" s="37"/>
    </row>
    <row r="217" spans="1:25" ht="14.5" thickTop="1" x14ac:dyDescent="0.3">
      <c r="E217" s="37"/>
      <c r="J217" s="37"/>
      <c r="O217" s="37"/>
      <c r="T217" s="37"/>
      <c r="Y217" s="37"/>
    </row>
    <row r="218" spans="1:25" ht="15.5" thickBot="1" x14ac:dyDescent="0.35">
      <c r="A218" s="75" t="s">
        <v>180</v>
      </c>
      <c r="B218" s="75"/>
      <c r="C218" s="75"/>
      <c r="D218" s="75"/>
      <c r="E218" s="37"/>
      <c r="F218" s="75" t="s">
        <v>180</v>
      </c>
      <c r="G218" s="75"/>
      <c r="H218" s="75"/>
      <c r="I218" s="75"/>
      <c r="J218" s="37"/>
      <c r="K218" s="75" t="s">
        <v>180</v>
      </c>
      <c r="L218" s="75"/>
      <c r="M218" s="75"/>
      <c r="N218" s="75"/>
      <c r="O218" s="37"/>
      <c r="P218" s="75" t="s">
        <v>180</v>
      </c>
      <c r="Q218" s="75"/>
      <c r="R218" s="75"/>
      <c r="S218" s="75"/>
      <c r="T218" s="37"/>
      <c r="U218" s="75" t="s">
        <v>180</v>
      </c>
      <c r="V218" s="75"/>
      <c r="W218" s="75"/>
      <c r="X218" s="75"/>
      <c r="Y218" s="37"/>
    </row>
    <row r="219" spans="1:25" ht="14.5" thickTop="1" x14ac:dyDescent="0.3">
      <c r="A219" s="50"/>
      <c r="B219" s="51"/>
      <c r="C219" s="52" t="s">
        <v>14</v>
      </c>
      <c r="D219" s="50"/>
      <c r="E219" s="37"/>
      <c r="F219" s="50"/>
      <c r="G219" s="51"/>
      <c r="H219" s="52" t="s">
        <v>14</v>
      </c>
      <c r="I219" s="50"/>
      <c r="J219" s="37"/>
      <c r="K219" s="50"/>
      <c r="L219" s="51"/>
      <c r="M219" s="52" t="s">
        <v>14</v>
      </c>
      <c r="N219" s="50"/>
      <c r="O219" s="37"/>
      <c r="P219" s="50"/>
      <c r="Q219" s="51"/>
      <c r="R219" s="52" t="s">
        <v>14</v>
      </c>
      <c r="S219" s="50"/>
      <c r="T219" s="37"/>
      <c r="U219" s="50"/>
      <c r="V219" s="51"/>
      <c r="W219" s="52" t="s">
        <v>14</v>
      </c>
      <c r="X219" s="50"/>
      <c r="Y219" s="37"/>
    </row>
    <row r="220" spans="1:25" x14ac:dyDescent="0.3">
      <c r="A220" s="50"/>
      <c r="B220" s="54" t="s">
        <v>145</v>
      </c>
      <c r="C220" s="55">
        <v>414.169443</v>
      </c>
      <c r="D220" s="50"/>
      <c r="E220" s="37"/>
      <c r="F220" s="50"/>
      <c r="G220" s="54" t="s">
        <v>145</v>
      </c>
      <c r="H220" s="55">
        <v>6.3525213659533222</v>
      </c>
      <c r="I220" s="50"/>
      <c r="J220" s="37"/>
      <c r="K220" s="50"/>
      <c r="L220" s="54" t="s">
        <v>145</v>
      </c>
      <c r="M220" s="55">
        <v>14.890246751245769</v>
      </c>
      <c r="N220" s="50"/>
      <c r="O220" s="37"/>
      <c r="P220" s="50"/>
      <c r="Q220" s="54" t="s">
        <v>145</v>
      </c>
      <c r="R220" s="55">
        <v>2.2668927454039882</v>
      </c>
      <c r="S220" s="50"/>
      <c r="T220" s="37"/>
      <c r="U220" s="50"/>
      <c r="V220" s="54" t="s">
        <v>145</v>
      </c>
      <c r="W220" s="55">
        <v>0.34903911685042921</v>
      </c>
      <c r="X220" s="50"/>
      <c r="Y220" s="37"/>
    </row>
    <row r="221" spans="1:25" ht="15.5" customHeight="1" x14ac:dyDescent="0.3">
      <c r="A221" s="50"/>
      <c r="B221" s="53"/>
      <c r="C221" s="56"/>
      <c r="D221" s="50"/>
      <c r="E221" s="37"/>
      <c r="F221" s="50"/>
      <c r="G221" s="53"/>
      <c r="H221" s="56"/>
      <c r="I221" s="50"/>
      <c r="J221" s="37"/>
      <c r="K221" s="50"/>
      <c r="L221" s="53"/>
      <c r="M221" s="56"/>
      <c r="N221" s="50"/>
      <c r="O221" s="37"/>
      <c r="P221" s="50"/>
      <c r="Q221" s="53"/>
      <c r="R221" s="56"/>
      <c r="S221" s="50"/>
      <c r="T221" s="37"/>
      <c r="U221" s="50"/>
      <c r="V221" s="53"/>
      <c r="W221" s="56"/>
      <c r="X221" s="50"/>
      <c r="Y221" s="37"/>
    </row>
    <row r="222" spans="1:25" ht="14.5" thickBot="1" x14ac:dyDescent="0.35">
      <c r="A222" s="74" t="s">
        <v>166</v>
      </c>
      <c r="B222" s="74"/>
      <c r="C222" s="74"/>
      <c r="D222" s="74"/>
      <c r="E222" s="37"/>
      <c r="F222" s="74" t="s">
        <v>166</v>
      </c>
      <c r="G222" s="74"/>
      <c r="H222" s="74"/>
      <c r="I222" s="74"/>
      <c r="J222" s="37"/>
      <c r="K222" s="74" t="s">
        <v>166</v>
      </c>
      <c r="L222" s="74"/>
      <c r="M222" s="74"/>
      <c r="N222" s="74"/>
      <c r="O222" s="37"/>
      <c r="P222" s="74" t="s">
        <v>166</v>
      </c>
      <c r="Q222" s="74"/>
      <c r="R222" s="74"/>
      <c r="S222" s="74"/>
      <c r="T222" s="37"/>
      <c r="U222" s="74" t="s">
        <v>166</v>
      </c>
      <c r="V222" s="74"/>
      <c r="W222" s="74"/>
      <c r="X222" s="74"/>
      <c r="Y222" s="37"/>
    </row>
    <row r="223" spans="1:25" ht="14.5" thickTop="1" x14ac:dyDescent="0.3">
      <c r="A223" s="73" t="s">
        <v>33</v>
      </c>
      <c r="B223" s="70" t="s">
        <v>52</v>
      </c>
      <c r="C223" s="70" t="s">
        <v>146</v>
      </c>
      <c r="D223" s="42" t="s">
        <v>147</v>
      </c>
      <c r="E223" s="37"/>
      <c r="F223" s="73" t="s">
        <v>33</v>
      </c>
      <c r="G223" s="70" t="s">
        <v>52</v>
      </c>
      <c r="H223" s="70" t="s">
        <v>146</v>
      </c>
      <c r="I223" s="42" t="s">
        <v>147</v>
      </c>
      <c r="J223" s="37"/>
      <c r="K223" s="73" t="s">
        <v>33</v>
      </c>
      <c r="L223" s="70" t="s">
        <v>52</v>
      </c>
      <c r="M223" s="70" t="s">
        <v>146</v>
      </c>
      <c r="N223" s="42" t="s">
        <v>147</v>
      </c>
      <c r="O223" s="37"/>
      <c r="P223" s="73" t="s">
        <v>33</v>
      </c>
      <c r="Q223" s="70" t="s">
        <v>52</v>
      </c>
      <c r="R223" s="70" t="s">
        <v>146</v>
      </c>
      <c r="S223" s="42" t="s">
        <v>147</v>
      </c>
      <c r="T223" s="37"/>
      <c r="U223" s="73" t="s">
        <v>33</v>
      </c>
      <c r="V223" s="70" t="s">
        <v>52</v>
      </c>
      <c r="W223" s="70" t="s">
        <v>146</v>
      </c>
      <c r="X223" s="42" t="s">
        <v>147</v>
      </c>
      <c r="Y223" s="37"/>
    </row>
    <row r="224" spans="1:25" ht="14.5" thickBot="1" x14ac:dyDescent="0.35">
      <c r="A224" s="74"/>
      <c r="B224" s="71"/>
      <c r="C224" s="71"/>
      <c r="D224" s="43" t="s">
        <v>148</v>
      </c>
      <c r="E224" s="37"/>
      <c r="F224" s="74"/>
      <c r="G224" s="71"/>
      <c r="H224" s="71"/>
      <c r="I224" s="43" t="s">
        <v>148</v>
      </c>
      <c r="J224" s="37"/>
      <c r="K224" s="74"/>
      <c r="L224" s="71"/>
      <c r="M224" s="71"/>
      <c r="N224" s="43" t="s">
        <v>148</v>
      </c>
      <c r="O224" s="37"/>
      <c r="P224" s="74"/>
      <c r="Q224" s="71"/>
      <c r="R224" s="71"/>
      <c r="S224" s="43" t="s">
        <v>148</v>
      </c>
      <c r="T224" s="37"/>
      <c r="U224" s="74"/>
      <c r="V224" s="71"/>
      <c r="W224" s="71"/>
      <c r="X224" s="43" t="s">
        <v>148</v>
      </c>
      <c r="Y224" s="37"/>
    </row>
    <row r="225" spans="1:25" ht="14.5" thickTop="1" x14ac:dyDescent="0.3">
      <c r="A225" s="50" t="s">
        <v>149</v>
      </c>
      <c r="B225" s="50" t="s">
        <v>150</v>
      </c>
      <c r="C225" s="57">
        <v>2.5000000000000001E-2</v>
      </c>
      <c r="D225" s="58">
        <v>2.8597842787030712</v>
      </c>
      <c r="E225" s="37"/>
      <c r="F225" s="50" t="s">
        <v>149</v>
      </c>
      <c r="G225" s="50" t="s">
        <v>150</v>
      </c>
      <c r="H225" s="57">
        <v>2.5000000000000001E-2</v>
      </c>
      <c r="I225" s="58">
        <v>6.6551451571195075E-2</v>
      </c>
      <c r="J225" s="37"/>
      <c r="K225" s="50" t="s">
        <v>149</v>
      </c>
      <c r="L225" s="50" t="s">
        <v>150</v>
      </c>
      <c r="M225" s="57">
        <v>2.5000000000000001E-2</v>
      </c>
      <c r="N225" s="58">
        <v>9.6486503581127411E-2</v>
      </c>
      <c r="O225" s="37"/>
      <c r="P225" s="50" t="s">
        <v>149</v>
      </c>
      <c r="Q225" s="50" t="s">
        <v>150</v>
      </c>
      <c r="R225" s="57">
        <v>2.5000000000000001E-2</v>
      </c>
      <c r="S225" s="58">
        <v>1.49779073099785E-2</v>
      </c>
      <c r="T225" s="37"/>
      <c r="U225" s="50" t="s">
        <v>149</v>
      </c>
      <c r="V225" s="50" t="s">
        <v>150</v>
      </c>
      <c r="W225" s="57">
        <v>2.5000000000000001E-2</v>
      </c>
      <c r="X225" s="58">
        <v>3.7992650716420252E-3</v>
      </c>
      <c r="Y225" s="37"/>
    </row>
    <row r="226" spans="1:25" x14ac:dyDescent="0.3">
      <c r="A226" s="50" t="s">
        <v>149</v>
      </c>
      <c r="B226" s="50" t="s">
        <v>151</v>
      </c>
      <c r="C226" s="57">
        <v>2.5000000000000001E-2</v>
      </c>
      <c r="D226" s="58">
        <v>2.8794399873645014</v>
      </c>
      <c r="E226" s="37"/>
      <c r="F226" s="50" t="s">
        <v>149</v>
      </c>
      <c r="G226" s="50" t="s">
        <v>151</v>
      </c>
      <c r="H226" s="57">
        <v>2.5000000000000001E-2</v>
      </c>
      <c r="I226" s="58">
        <v>7.7095483972968726E-2</v>
      </c>
      <c r="J226" s="37"/>
      <c r="K226" s="50" t="s">
        <v>149</v>
      </c>
      <c r="L226" s="50" t="s">
        <v>151</v>
      </c>
      <c r="M226" s="57">
        <v>2.5000000000000001E-2</v>
      </c>
      <c r="N226" s="58">
        <v>0.10258530673172159</v>
      </c>
      <c r="O226" s="37"/>
      <c r="P226" s="50" t="s">
        <v>149</v>
      </c>
      <c r="Q226" s="50" t="s">
        <v>151</v>
      </c>
      <c r="R226" s="57">
        <v>2.5000000000000001E-2</v>
      </c>
      <c r="S226" s="58">
        <v>1.5734245843085613E-2</v>
      </c>
      <c r="T226" s="37"/>
      <c r="U226" s="50" t="s">
        <v>149</v>
      </c>
      <c r="V226" s="50" t="s">
        <v>151</v>
      </c>
      <c r="W226" s="57">
        <v>2.5000000000000001E-2</v>
      </c>
      <c r="X226" s="58">
        <v>4.1396423247979366E-3</v>
      </c>
      <c r="Y226" s="37"/>
    </row>
    <row r="227" spans="1:25" x14ac:dyDescent="0.3">
      <c r="A227" s="50" t="s">
        <v>149</v>
      </c>
      <c r="B227" s="50" t="s">
        <v>152</v>
      </c>
      <c r="C227" s="57">
        <v>0.13126147999625579</v>
      </c>
      <c r="D227" s="58">
        <v>12.789340994714699</v>
      </c>
      <c r="E227" s="37"/>
      <c r="F227" s="50" t="s">
        <v>149</v>
      </c>
      <c r="G227" s="50" t="s">
        <v>152</v>
      </c>
      <c r="H227" s="57">
        <v>0.10219626602208236</v>
      </c>
      <c r="I227" s="58">
        <v>0.25354370359461625</v>
      </c>
      <c r="J227" s="37"/>
      <c r="K227" s="50" t="s">
        <v>149</v>
      </c>
      <c r="L227" s="50" t="s">
        <v>152</v>
      </c>
      <c r="M227" s="57">
        <v>0.13713845026267724</v>
      </c>
      <c r="N227" s="58">
        <v>0.51508461514182957</v>
      </c>
      <c r="O227" s="37"/>
      <c r="P227" s="50" t="s">
        <v>149</v>
      </c>
      <c r="Q227" s="50" t="s">
        <v>152</v>
      </c>
      <c r="R227" s="57">
        <v>0.13722176436708539</v>
      </c>
      <c r="S227" s="58">
        <v>7.9637827054241495E-2</v>
      </c>
      <c r="T227" s="37"/>
      <c r="U227" s="50" t="s">
        <v>149</v>
      </c>
      <c r="V227" s="50" t="s">
        <v>152</v>
      </c>
      <c r="W227" s="57">
        <v>0.1063795015731996</v>
      </c>
      <c r="X227" s="58">
        <v>1.5722037999379834E-2</v>
      </c>
      <c r="Y227" s="37"/>
    </row>
    <row r="228" spans="1:25" x14ac:dyDescent="0.3">
      <c r="A228" s="50" t="s">
        <v>149</v>
      </c>
      <c r="B228" s="50" t="s">
        <v>153</v>
      </c>
      <c r="C228" s="57">
        <v>2.2057197037608587E-2</v>
      </c>
      <c r="D228" s="58">
        <v>2.1456970296517235</v>
      </c>
      <c r="E228" s="37"/>
      <c r="F228" s="50" t="s">
        <v>149</v>
      </c>
      <c r="G228" s="50" t="s">
        <v>153</v>
      </c>
      <c r="H228" s="57">
        <v>1.6909917018605058E-2</v>
      </c>
      <c r="I228" s="58">
        <v>4.1926821334254176E-2</v>
      </c>
      <c r="J228" s="37"/>
      <c r="K228" s="50" t="s">
        <v>149</v>
      </c>
      <c r="L228" s="50" t="s">
        <v>153</v>
      </c>
      <c r="M228" s="57">
        <v>2.2057197037608587E-2</v>
      </c>
      <c r="N228" s="58">
        <v>8.2832160880554784E-2</v>
      </c>
      <c r="O228" s="37"/>
      <c r="P228" s="50" t="s">
        <v>149</v>
      </c>
      <c r="Q228" s="50" t="s">
        <v>153</v>
      </c>
      <c r="R228" s="57">
        <v>2.2057197037608587E-2</v>
      </c>
      <c r="S228" s="58">
        <v>1.2799343193350802E-2</v>
      </c>
      <c r="T228" s="37"/>
      <c r="U228" s="50" t="s">
        <v>149</v>
      </c>
      <c r="V228" s="50" t="s">
        <v>153</v>
      </c>
      <c r="W228" s="57">
        <v>1.6909917018605058E-2</v>
      </c>
      <c r="X228" s="58">
        <v>2.4972784608469842E-3</v>
      </c>
      <c r="Y228" s="37"/>
    </row>
    <row r="229" spans="1:25" x14ac:dyDescent="0.3">
      <c r="A229" s="50" t="s">
        <v>149</v>
      </c>
      <c r="B229" s="50" t="s">
        <v>154</v>
      </c>
      <c r="C229" s="57">
        <v>0</v>
      </c>
      <c r="D229" s="58">
        <v>0</v>
      </c>
      <c r="E229" s="37"/>
      <c r="F229" s="50" t="s">
        <v>149</v>
      </c>
      <c r="G229" s="50" t="s">
        <v>154</v>
      </c>
      <c r="H229" s="57">
        <v>0</v>
      </c>
      <c r="I229" s="58">
        <v>0</v>
      </c>
      <c r="J229" s="37"/>
      <c r="K229" s="50" t="s">
        <v>149</v>
      </c>
      <c r="L229" s="50" t="s">
        <v>154</v>
      </c>
      <c r="M229" s="57">
        <v>0</v>
      </c>
      <c r="N229" s="58">
        <v>0</v>
      </c>
      <c r="O229" s="37"/>
      <c r="P229" s="50" t="s">
        <v>149</v>
      </c>
      <c r="Q229" s="50" t="s">
        <v>154</v>
      </c>
      <c r="R229" s="57">
        <v>0</v>
      </c>
      <c r="S229" s="58">
        <v>0</v>
      </c>
      <c r="T229" s="37"/>
      <c r="U229" s="50" t="s">
        <v>149</v>
      </c>
      <c r="V229" s="50" t="s">
        <v>154</v>
      </c>
      <c r="W229" s="57">
        <v>0</v>
      </c>
      <c r="X229" s="58">
        <v>0</v>
      </c>
      <c r="Y229" s="37"/>
    </row>
    <row r="230" spans="1:25" x14ac:dyDescent="0.3">
      <c r="A230" s="50" t="s">
        <v>155</v>
      </c>
      <c r="B230" s="50" t="s">
        <v>156</v>
      </c>
      <c r="C230" s="57">
        <v>6.1425035015076242E-2</v>
      </c>
      <c r="D230" s="58">
        <v>9.5845098252556848</v>
      </c>
      <c r="E230" s="37"/>
      <c r="F230" s="50" t="s">
        <v>155</v>
      </c>
      <c r="G230" s="50" t="s">
        <v>156</v>
      </c>
      <c r="H230" s="57">
        <v>4.7570697875112767E-3</v>
      </c>
      <c r="I230" s="58">
        <v>1.8832679895822709E-2</v>
      </c>
      <c r="J230" s="37"/>
      <c r="K230" s="50" t="s">
        <v>155</v>
      </c>
      <c r="L230" s="50" t="s">
        <v>156</v>
      </c>
      <c r="M230" s="57">
        <v>6.1425035015076242E-2</v>
      </c>
      <c r="N230" s="58">
        <v>0.11990284520802556</v>
      </c>
      <c r="O230" s="37"/>
      <c r="P230" s="50" t="s">
        <v>155</v>
      </c>
      <c r="Q230" s="50" t="s">
        <v>156</v>
      </c>
      <c r="R230" s="57">
        <v>6.1425035015076242E-2</v>
      </c>
      <c r="S230" s="58">
        <v>1.7737025579371506E-2</v>
      </c>
      <c r="T230" s="37"/>
      <c r="U230" s="50" t="s">
        <v>155</v>
      </c>
      <c r="V230" s="50" t="s">
        <v>156</v>
      </c>
      <c r="W230" s="57">
        <v>4.7570697875112767E-3</v>
      </c>
      <c r="X230" s="58">
        <v>6.8789653324661984E-4</v>
      </c>
      <c r="Y230" s="37"/>
    </row>
    <row r="231" spans="1:25" x14ac:dyDescent="0.3">
      <c r="A231" s="50" t="s">
        <v>155</v>
      </c>
      <c r="B231" s="50" t="s">
        <v>157</v>
      </c>
      <c r="C231" s="57">
        <v>9.5741190985577981E-3</v>
      </c>
      <c r="D231" s="58">
        <v>1.4227677773367753</v>
      </c>
      <c r="E231" s="37"/>
      <c r="F231" s="50" t="s">
        <v>155</v>
      </c>
      <c r="G231" s="50" t="s">
        <v>157</v>
      </c>
      <c r="H231" s="57">
        <v>2.5730948006811107E-2</v>
      </c>
      <c r="I231" s="58">
        <v>9.7015045150073712E-2</v>
      </c>
      <c r="J231" s="37"/>
      <c r="K231" s="50" t="s">
        <v>155</v>
      </c>
      <c r="L231" s="50" t="s">
        <v>157</v>
      </c>
      <c r="M231" s="57">
        <v>9.5741190985577981E-3</v>
      </c>
      <c r="N231" s="58">
        <v>1.779891801283923E-2</v>
      </c>
      <c r="O231" s="37"/>
      <c r="P231" s="50" t="s">
        <v>155</v>
      </c>
      <c r="Q231" s="50" t="s">
        <v>157</v>
      </c>
      <c r="R231" s="57">
        <v>9.5741190985577981E-3</v>
      </c>
      <c r="S231" s="58">
        <v>2.6329639094980757E-3</v>
      </c>
      <c r="T231" s="37"/>
      <c r="U231" s="50" t="s">
        <v>155</v>
      </c>
      <c r="V231" s="50" t="s">
        <v>157</v>
      </c>
      <c r="W231" s="57">
        <v>2.5730948006811107E-2</v>
      </c>
      <c r="X231" s="58">
        <v>3.5436440060929845E-3</v>
      </c>
      <c r="Y231" s="37"/>
    </row>
    <row r="232" spans="1:25" x14ac:dyDescent="0.3">
      <c r="A232" s="50" t="s">
        <v>155</v>
      </c>
      <c r="B232" s="50" t="s">
        <v>153</v>
      </c>
      <c r="C232" s="57">
        <v>2.2057197037608587E-2</v>
      </c>
      <c r="D232" s="58">
        <v>2.7945920445382644</v>
      </c>
      <c r="E232" s="37"/>
      <c r="F232" s="50" t="s">
        <v>155</v>
      </c>
      <c r="G232" s="50" t="s">
        <v>153</v>
      </c>
      <c r="H232" s="57">
        <v>1.6909917018605058E-2</v>
      </c>
      <c r="I232" s="58">
        <v>5.6941268769920353E-2</v>
      </c>
      <c r="J232" s="37"/>
      <c r="K232" s="50" t="s">
        <v>155</v>
      </c>
      <c r="L232" s="50" t="s">
        <v>153</v>
      </c>
      <c r="M232" s="57">
        <v>2.2057197037608587E-2</v>
      </c>
      <c r="N232" s="58">
        <v>3.9121142253970509E-2</v>
      </c>
      <c r="O232" s="37"/>
      <c r="P232" s="50" t="s">
        <v>155</v>
      </c>
      <c r="Q232" s="50" t="s">
        <v>153</v>
      </c>
      <c r="R232" s="57">
        <v>2.2057197037608587E-2</v>
      </c>
      <c r="S232" s="58">
        <v>5.859902619564746E-3</v>
      </c>
      <c r="T232" s="37"/>
      <c r="U232" s="50" t="s">
        <v>155</v>
      </c>
      <c r="V232" s="50" t="s">
        <v>153</v>
      </c>
      <c r="W232" s="57">
        <v>1.6909917018605058E-2</v>
      </c>
      <c r="X232" s="58">
        <v>2.0269797483627953E-3</v>
      </c>
      <c r="Y232" s="37"/>
    </row>
    <row r="233" spans="1:25" x14ac:dyDescent="0.3">
      <c r="A233" s="50" t="s">
        <v>155</v>
      </c>
      <c r="B233" s="50" t="s">
        <v>154</v>
      </c>
      <c r="C233" s="57">
        <v>0</v>
      </c>
      <c r="D233" s="58">
        <v>0</v>
      </c>
      <c r="E233" s="37"/>
      <c r="F233" s="50" t="s">
        <v>155</v>
      </c>
      <c r="G233" s="50" t="s">
        <v>154</v>
      </c>
      <c r="H233" s="57">
        <v>0</v>
      </c>
      <c r="I233" s="58">
        <v>0</v>
      </c>
      <c r="J233" s="37"/>
      <c r="K233" s="50" t="s">
        <v>155</v>
      </c>
      <c r="L233" s="50" t="s">
        <v>154</v>
      </c>
      <c r="M233" s="57">
        <v>0</v>
      </c>
      <c r="N233" s="58">
        <v>0</v>
      </c>
      <c r="O233" s="37"/>
      <c r="P233" s="50" t="s">
        <v>155</v>
      </c>
      <c r="Q233" s="50" t="s">
        <v>154</v>
      </c>
      <c r="R233" s="57">
        <v>0</v>
      </c>
      <c r="S233" s="58">
        <v>0</v>
      </c>
      <c r="T233" s="37"/>
      <c r="U233" s="50" t="s">
        <v>155</v>
      </c>
      <c r="V233" s="50" t="s">
        <v>154</v>
      </c>
      <c r="W233" s="57">
        <v>0</v>
      </c>
      <c r="X233" s="58">
        <v>0</v>
      </c>
      <c r="Y233" s="37"/>
    </row>
    <row r="234" spans="1:25" x14ac:dyDescent="0.3">
      <c r="A234" s="50" t="s">
        <v>158</v>
      </c>
      <c r="B234" s="50" t="s">
        <v>158</v>
      </c>
      <c r="C234" s="57">
        <v>1</v>
      </c>
      <c r="D234" s="58">
        <v>42.780861170302082</v>
      </c>
      <c r="E234" s="37"/>
      <c r="F234" s="50" t="s">
        <v>158</v>
      </c>
      <c r="G234" s="50" t="s">
        <v>158</v>
      </c>
      <c r="H234" s="57">
        <v>1</v>
      </c>
      <c r="I234" s="58">
        <v>1.166799528178079</v>
      </c>
      <c r="J234" s="37"/>
      <c r="K234" s="50" t="s">
        <v>158</v>
      </c>
      <c r="L234" s="50" t="s">
        <v>158</v>
      </c>
      <c r="M234" s="57">
        <v>1</v>
      </c>
      <c r="N234" s="58">
        <v>1.8037369489990482</v>
      </c>
      <c r="O234" s="37"/>
      <c r="P234" s="50" t="s">
        <v>158</v>
      </c>
      <c r="Q234" s="50" t="s">
        <v>158</v>
      </c>
      <c r="R234" s="57">
        <v>1</v>
      </c>
      <c r="S234" s="58">
        <v>0.27347505384353543</v>
      </c>
      <c r="T234" s="37"/>
      <c r="U234" s="50" t="s">
        <v>158</v>
      </c>
      <c r="V234" s="50" t="s">
        <v>158</v>
      </c>
      <c r="W234" s="57">
        <v>1</v>
      </c>
      <c r="X234" s="58">
        <v>6.531420857375099E-2</v>
      </c>
      <c r="Y234" s="37"/>
    </row>
    <row r="235" spans="1:25" x14ac:dyDescent="0.3">
      <c r="A235" s="50" t="s">
        <v>159</v>
      </c>
      <c r="B235" s="50" t="s">
        <v>160</v>
      </c>
      <c r="C235" s="57">
        <v>1</v>
      </c>
      <c r="D235" s="58">
        <v>2.9063429462547266</v>
      </c>
      <c r="E235" s="37"/>
      <c r="F235" s="50" t="s">
        <v>159</v>
      </c>
      <c r="G235" s="50" t="s">
        <v>160</v>
      </c>
      <c r="H235" s="57">
        <v>1</v>
      </c>
      <c r="I235" s="58">
        <v>7.1373978325533646E-2</v>
      </c>
      <c r="J235" s="37"/>
      <c r="K235" s="50" t="s">
        <v>159</v>
      </c>
      <c r="L235" s="50" t="s">
        <v>160</v>
      </c>
      <c r="M235" s="57">
        <v>1</v>
      </c>
      <c r="N235" s="58">
        <v>0.10448903062478104</v>
      </c>
      <c r="O235" s="37"/>
      <c r="P235" s="50" t="s">
        <v>159</v>
      </c>
      <c r="Q235" s="50" t="s">
        <v>160</v>
      </c>
      <c r="R235" s="57">
        <v>1</v>
      </c>
      <c r="S235" s="58">
        <v>1.5907421109579281E-2</v>
      </c>
      <c r="T235" s="37"/>
      <c r="U235" s="50" t="s">
        <v>159</v>
      </c>
      <c r="V235" s="50" t="s">
        <v>160</v>
      </c>
      <c r="W235" s="57">
        <v>1</v>
      </c>
      <c r="X235" s="58">
        <v>3.9216413335285737E-3</v>
      </c>
      <c r="Y235" s="37"/>
    </row>
    <row r="236" spans="1:25" x14ac:dyDescent="0.3">
      <c r="A236" s="50" t="s">
        <v>159</v>
      </c>
      <c r="B236" s="50" t="s">
        <v>161</v>
      </c>
      <c r="C236" s="57">
        <v>1</v>
      </c>
      <c r="D236" s="58">
        <v>17.423460959971905</v>
      </c>
      <c r="E236" s="37"/>
      <c r="F236" s="50" t="s">
        <v>159</v>
      </c>
      <c r="G236" s="50" t="s">
        <v>161</v>
      </c>
      <c r="H236" s="57">
        <v>1</v>
      </c>
      <c r="I236" s="58">
        <v>0.42788540372200873</v>
      </c>
      <c r="J236" s="37"/>
      <c r="K236" s="50" t="s">
        <v>159</v>
      </c>
      <c r="L236" s="50" t="s">
        <v>161</v>
      </c>
      <c r="M236" s="57">
        <v>1</v>
      </c>
      <c r="N236" s="58">
        <v>0.62640940160976377</v>
      </c>
      <c r="O236" s="37"/>
      <c r="P236" s="50" t="s">
        <v>159</v>
      </c>
      <c r="Q236" s="50" t="s">
        <v>161</v>
      </c>
      <c r="R236" s="57">
        <v>1</v>
      </c>
      <c r="S236" s="58">
        <v>9.5364633768961829E-2</v>
      </c>
      <c r="T236" s="37"/>
      <c r="U236" s="50" t="s">
        <v>159</v>
      </c>
      <c r="V236" s="50" t="s">
        <v>161</v>
      </c>
      <c r="W236" s="57">
        <v>1</v>
      </c>
      <c r="X236" s="58">
        <v>2.3510152083668988E-2</v>
      </c>
      <c r="Y236" s="37"/>
    </row>
    <row r="237" spans="1:25" x14ac:dyDescent="0.3">
      <c r="A237" s="50" t="s">
        <v>159</v>
      </c>
      <c r="B237" s="50" t="s">
        <v>162</v>
      </c>
      <c r="C237" s="57">
        <v>1</v>
      </c>
      <c r="D237" s="58">
        <v>17.423460959971905</v>
      </c>
      <c r="E237" s="37"/>
      <c r="F237" s="50" t="s">
        <v>159</v>
      </c>
      <c r="G237" s="50" t="s">
        <v>162</v>
      </c>
      <c r="H237" s="57">
        <v>1</v>
      </c>
      <c r="I237" s="58">
        <v>0.42788540372200873</v>
      </c>
      <c r="J237" s="37"/>
      <c r="K237" s="50" t="s">
        <v>159</v>
      </c>
      <c r="L237" s="50" t="s">
        <v>162</v>
      </c>
      <c r="M237" s="57">
        <v>1</v>
      </c>
      <c r="N237" s="58">
        <v>0.62640940160976377</v>
      </c>
      <c r="O237" s="37"/>
      <c r="P237" s="50" t="s">
        <v>159</v>
      </c>
      <c r="Q237" s="50" t="s">
        <v>162</v>
      </c>
      <c r="R237" s="57">
        <v>1</v>
      </c>
      <c r="S237" s="58">
        <v>9.5364633768961829E-2</v>
      </c>
      <c r="T237" s="37"/>
      <c r="U237" s="50" t="s">
        <v>159</v>
      </c>
      <c r="V237" s="50" t="s">
        <v>162</v>
      </c>
      <c r="W237" s="57">
        <v>1</v>
      </c>
      <c r="X237" s="58">
        <v>2.3510152083668988E-2</v>
      </c>
      <c r="Y237" s="37"/>
    </row>
    <row r="238" spans="1:25" x14ac:dyDescent="0.3">
      <c r="A238" s="50" t="s">
        <v>163</v>
      </c>
      <c r="B238" s="50" t="s">
        <v>160</v>
      </c>
      <c r="C238" s="57">
        <v>1</v>
      </c>
      <c r="D238" s="58">
        <v>4.423012889328187</v>
      </c>
      <c r="E238" s="37"/>
      <c r="F238" s="50" t="s">
        <v>163</v>
      </c>
      <c r="G238" s="50" t="s">
        <v>160</v>
      </c>
      <c r="H238" s="57">
        <v>1</v>
      </c>
      <c r="I238" s="58">
        <v>0.10862036309351542</v>
      </c>
      <c r="J238" s="37"/>
      <c r="K238" s="50" t="s">
        <v>163</v>
      </c>
      <c r="L238" s="50" t="s">
        <v>160</v>
      </c>
      <c r="M238" s="57">
        <v>1</v>
      </c>
      <c r="N238" s="58">
        <v>0.15901644705844994</v>
      </c>
      <c r="O238" s="37"/>
      <c r="P238" s="50" t="s">
        <v>163</v>
      </c>
      <c r="Q238" s="50" t="s">
        <v>160</v>
      </c>
      <c r="R238" s="57">
        <v>1</v>
      </c>
      <c r="S238" s="58">
        <v>2.4208680773309482E-2</v>
      </c>
      <c r="T238" s="37"/>
      <c r="U238" s="50" t="s">
        <v>163</v>
      </c>
      <c r="V238" s="50" t="s">
        <v>160</v>
      </c>
      <c r="W238" s="57">
        <v>1</v>
      </c>
      <c r="X238" s="58">
        <v>5.9681429501880967E-3</v>
      </c>
      <c r="Y238" s="37"/>
    </row>
    <row r="239" spans="1:25" x14ac:dyDescent="0.3">
      <c r="A239" s="50" t="s">
        <v>163</v>
      </c>
      <c r="B239" s="50" t="s">
        <v>164</v>
      </c>
      <c r="C239" s="57">
        <v>1</v>
      </c>
      <c r="D239" s="58">
        <v>2.5894138278611227</v>
      </c>
      <c r="E239" s="37"/>
      <c r="F239" s="50" t="s">
        <v>163</v>
      </c>
      <c r="G239" s="50" t="s">
        <v>164</v>
      </c>
      <c r="H239" s="57">
        <v>1</v>
      </c>
      <c r="I239" s="58">
        <v>6.3590832136228737E-2</v>
      </c>
      <c r="J239" s="37"/>
      <c r="K239" s="50" t="s">
        <v>163</v>
      </c>
      <c r="L239" s="50" t="s">
        <v>164</v>
      </c>
      <c r="M239" s="57">
        <v>1</v>
      </c>
      <c r="N239" s="58">
        <v>9.3094774348043724E-2</v>
      </c>
      <c r="O239" s="37"/>
      <c r="P239" s="50" t="s">
        <v>163</v>
      </c>
      <c r="Q239" s="50" t="s">
        <v>164</v>
      </c>
      <c r="R239" s="57">
        <v>1</v>
      </c>
      <c r="S239" s="58">
        <v>1.4172758324971715E-2</v>
      </c>
      <c r="T239" s="37"/>
      <c r="U239" s="50" t="s">
        <v>163</v>
      </c>
      <c r="V239" s="50" t="s">
        <v>164</v>
      </c>
      <c r="W239" s="57">
        <v>1</v>
      </c>
      <c r="X239" s="58">
        <v>3.4939965739544227E-3</v>
      </c>
      <c r="Y239" s="37"/>
    </row>
    <row r="240" spans="1:25" x14ac:dyDescent="0.3">
      <c r="A240" s="50" t="s">
        <v>163</v>
      </c>
      <c r="B240" s="50" t="s">
        <v>162</v>
      </c>
      <c r="C240" s="57">
        <v>1</v>
      </c>
      <c r="D240" s="58">
        <v>6.9691453866454998</v>
      </c>
      <c r="E240" s="37"/>
      <c r="F240" s="50" t="s">
        <v>163</v>
      </c>
      <c r="G240" s="50" t="s">
        <v>162</v>
      </c>
      <c r="H240" s="57">
        <v>1</v>
      </c>
      <c r="I240" s="58">
        <v>0.17114829219136918</v>
      </c>
      <c r="J240" s="37"/>
      <c r="K240" s="50" t="s">
        <v>163</v>
      </c>
      <c r="L240" s="50" t="s">
        <v>162</v>
      </c>
      <c r="M240" s="57">
        <v>1</v>
      </c>
      <c r="N240" s="58">
        <v>0.25055516819587675</v>
      </c>
      <c r="O240" s="37"/>
      <c r="P240" s="50" t="s">
        <v>163</v>
      </c>
      <c r="Q240" s="50" t="s">
        <v>162</v>
      </c>
      <c r="R240" s="57">
        <v>1</v>
      </c>
      <c r="S240" s="58">
        <v>3.8144545392385112E-2</v>
      </c>
      <c r="T240" s="37"/>
      <c r="U240" s="50" t="s">
        <v>163</v>
      </c>
      <c r="V240" s="50" t="s">
        <v>162</v>
      </c>
      <c r="W240" s="57">
        <v>1</v>
      </c>
      <c r="X240" s="58">
        <v>9.4037383450767675E-3</v>
      </c>
      <c r="Y240" s="37"/>
    </row>
    <row r="241" spans="1:25" x14ac:dyDescent="0.3">
      <c r="A241" s="50" t="s">
        <v>167</v>
      </c>
      <c r="B241" s="50" t="s">
        <v>168</v>
      </c>
      <c r="C241" s="57">
        <v>1</v>
      </c>
      <c r="D241" s="58">
        <v>27.717376805221509</v>
      </c>
      <c r="E241" s="37"/>
      <c r="F241" s="50" t="s">
        <v>167</v>
      </c>
      <c r="G241" s="50" t="s">
        <v>168</v>
      </c>
      <c r="H241" s="57">
        <v>1</v>
      </c>
      <c r="I241" s="58">
        <v>0.50820170927626573</v>
      </c>
      <c r="J241" s="37"/>
      <c r="K241" s="50" t="s">
        <v>167</v>
      </c>
      <c r="L241" s="50" t="s">
        <v>168</v>
      </c>
      <c r="M241" s="57">
        <v>1</v>
      </c>
      <c r="N241" s="58">
        <v>0.99649693356784996</v>
      </c>
      <c r="O241" s="37"/>
      <c r="P241" s="50" t="s">
        <v>167</v>
      </c>
      <c r="Q241" s="50" t="s">
        <v>168</v>
      </c>
      <c r="R241" s="57">
        <v>1</v>
      </c>
      <c r="S241" s="58">
        <v>0.15170679890400654</v>
      </c>
      <c r="T241" s="37"/>
      <c r="U241" s="50" t="s">
        <v>167</v>
      </c>
      <c r="V241" s="50" t="s">
        <v>168</v>
      </c>
      <c r="W241" s="57">
        <v>1</v>
      </c>
      <c r="X241" s="58">
        <v>2.7923129348034335E-2</v>
      </c>
      <c r="Y241" s="37"/>
    </row>
    <row r="242" spans="1:25" x14ac:dyDescent="0.3">
      <c r="A242" s="50" t="s">
        <v>167</v>
      </c>
      <c r="B242" s="50" t="s">
        <v>169</v>
      </c>
      <c r="C242" s="57">
        <v>1</v>
      </c>
      <c r="D242" s="58">
        <v>20.788032603916133</v>
      </c>
      <c r="E242" s="37"/>
      <c r="F242" s="50" t="s">
        <v>167</v>
      </c>
      <c r="G242" s="50" t="s">
        <v>169</v>
      </c>
      <c r="H242" s="57">
        <v>1</v>
      </c>
      <c r="I242" s="58">
        <v>0.38115128195719927</v>
      </c>
      <c r="J242" s="37"/>
      <c r="K242" s="50" t="s">
        <v>167</v>
      </c>
      <c r="L242" s="50" t="s">
        <v>169</v>
      </c>
      <c r="M242" s="57">
        <v>1</v>
      </c>
      <c r="N242" s="58">
        <v>0.74737270017588742</v>
      </c>
      <c r="O242" s="37"/>
      <c r="P242" s="50" t="s">
        <v>167</v>
      </c>
      <c r="Q242" s="50" t="s">
        <v>169</v>
      </c>
      <c r="R242" s="57">
        <v>1</v>
      </c>
      <c r="S242" s="58">
        <v>0.1137800991780049</v>
      </c>
      <c r="T242" s="37"/>
      <c r="U242" s="50" t="s">
        <v>167</v>
      </c>
      <c r="V242" s="50" t="s">
        <v>169</v>
      </c>
      <c r="W242" s="57">
        <v>1</v>
      </c>
      <c r="X242" s="58">
        <v>2.0942347011025746E-2</v>
      </c>
      <c r="Y242" s="37"/>
    </row>
    <row r="243" spans="1:25" x14ac:dyDescent="0.3">
      <c r="A243" s="50" t="s">
        <v>167</v>
      </c>
      <c r="B243" s="50" t="s">
        <v>170</v>
      </c>
      <c r="C243" s="57">
        <v>1</v>
      </c>
      <c r="D243" s="58">
        <v>20.788032603916133</v>
      </c>
      <c r="E243" s="37"/>
      <c r="F243" s="50" t="s">
        <v>167</v>
      </c>
      <c r="G243" s="50" t="s">
        <v>170</v>
      </c>
      <c r="H243" s="57">
        <v>1</v>
      </c>
      <c r="I243" s="58">
        <v>0.38115128195719927</v>
      </c>
      <c r="J243" s="37"/>
      <c r="K243" s="50" t="s">
        <v>167</v>
      </c>
      <c r="L243" s="50" t="s">
        <v>170</v>
      </c>
      <c r="M243" s="57">
        <v>1</v>
      </c>
      <c r="N243" s="58">
        <v>0.74737270017588742</v>
      </c>
      <c r="O243" s="37"/>
      <c r="P243" s="50" t="s">
        <v>167</v>
      </c>
      <c r="Q243" s="50" t="s">
        <v>170</v>
      </c>
      <c r="R243" s="57">
        <v>1</v>
      </c>
      <c r="S243" s="58">
        <v>0.1137800991780049</v>
      </c>
      <c r="T243" s="37"/>
      <c r="U243" s="50" t="s">
        <v>167</v>
      </c>
      <c r="V243" s="50" t="s">
        <v>170</v>
      </c>
      <c r="W243" s="57">
        <v>1</v>
      </c>
      <c r="X243" s="58">
        <v>2.0942347011025746E-2</v>
      </c>
      <c r="Y243" s="37"/>
    </row>
    <row r="244" spans="1:25" x14ac:dyDescent="0.3">
      <c r="A244" s="50" t="s">
        <v>167</v>
      </c>
      <c r="B244" s="50" t="s">
        <v>171</v>
      </c>
      <c r="C244" s="57">
        <v>1</v>
      </c>
      <c r="D244" s="58">
        <v>83.152130415664558</v>
      </c>
      <c r="E244" s="37"/>
      <c r="F244" s="50" t="s">
        <v>167</v>
      </c>
      <c r="G244" s="50" t="s">
        <v>171</v>
      </c>
      <c r="H244" s="57">
        <v>1</v>
      </c>
      <c r="I244" s="58">
        <v>1.5246051278287975</v>
      </c>
      <c r="J244" s="37"/>
      <c r="K244" s="50" t="s">
        <v>167</v>
      </c>
      <c r="L244" s="50" t="s">
        <v>171</v>
      </c>
      <c r="M244" s="57">
        <v>1</v>
      </c>
      <c r="N244" s="58">
        <v>2.9894908007035506</v>
      </c>
      <c r="O244" s="37"/>
      <c r="P244" s="50" t="s">
        <v>167</v>
      </c>
      <c r="Q244" s="50" t="s">
        <v>171</v>
      </c>
      <c r="R244" s="57">
        <v>1</v>
      </c>
      <c r="S244" s="58">
        <v>0.45512039671201981</v>
      </c>
      <c r="T244" s="37"/>
      <c r="U244" s="50" t="s">
        <v>167</v>
      </c>
      <c r="V244" s="50" t="s">
        <v>171</v>
      </c>
      <c r="W244" s="57">
        <v>1</v>
      </c>
      <c r="X244" s="58">
        <v>8.3769388044103013E-2</v>
      </c>
      <c r="Y244" s="37"/>
    </row>
    <row r="245" spans="1:25" x14ac:dyDescent="0.3">
      <c r="A245" s="50" t="s">
        <v>167</v>
      </c>
      <c r="B245" s="50" t="s">
        <v>172</v>
      </c>
      <c r="C245" s="57">
        <v>1</v>
      </c>
      <c r="D245" s="58">
        <v>6.9293442013053772</v>
      </c>
      <c r="E245" s="37"/>
      <c r="F245" s="50" t="s">
        <v>167</v>
      </c>
      <c r="G245" s="50" t="s">
        <v>172</v>
      </c>
      <c r="H245" s="57">
        <v>1</v>
      </c>
      <c r="I245" s="58">
        <v>0.12705042731906643</v>
      </c>
      <c r="J245" s="37"/>
      <c r="K245" s="50" t="s">
        <v>167</v>
      </c>
      <c r="L245" s="50" t="s">
        <v>172</v>
      </c>
      <c r="M245" s="57">
        <v>1</v>
      </c>
      <c r="N245" s="58">
        <v>0.24912423339196249</v>
      </c>
      <c r="O245" s="37"/>
      <c r="P245" s="50" t="s">
        <v>167</v>
      </c>
      <c r="Q245" s="50" t="s">
        <v>172</v>
      </c>
      <c r="R245" s="57">
        <v>1</v>
      </c>
      <c r="S245" s="58">
        <v>3.7926699726001635E-2</v>
      </c>
      <c r="T245" s="37"/>
      <c r="U245" s="50" t="s">
        <v>167</v>
      </c>
      <c r="V245" s="50" t="s">
        <v>172</v>
      </c>
      <c r="W245" s="57">
        <v>1</v>
      </c>
      <c r="X245" s="58">
        <v>6.9807823370085838E-3</v>
      </c>
      <c r="Y245" s="37"/>
    </row>
    <row r="246" spans="1:25" x14ac:dyDescent="0.3">
      <c r="A246" s="50" t="s">
        <v>173</v>
      </c>
      <c r="B246" s="50" t="s">
        <v>3</v>
      </c>
      <c r="C246" s="57">
        <v>1</v>
      </c>
      <c r="D246" s="58">
        <v>45.274796737210437</v>
      </c>
      <c r="E246" s="37"/>
      <c r="F246" s="50" t="s">
        <v>173</v>
      </c>
      <c r="G246" s="50" t="s">
        <v>3</v>
      </c>
      <c r="H246" s="57">
        <v>0</v>
      </c>
      <c r="I246" s="58">
        <v>0</v>
      </c>
      <c r="J246" s="37"/>
      <c r="K246" s="50" t="s">
        <v>173</v>
      </c>
      <c r="L246" s="50" t="s">
        <v>3</v>
      </c>
      <c r="M246" s="57">
        <v>1</v>
      </c>
      <c r="N246" s="58">
        <v>1.6277224368519145</v>
      </c>
      <c r="O246" s="37"/>
      <c r="P246" s="50" t="s">
        <v>173</v>
      </c>
      <c r="Q246" s="50" t="s">
        <v>3</v>
      </c>
      <c r="R246" s="57">
        <v>1</v>
      </c>
      <c r="S246" s="58">
        <v>0.24780463650289733</v>
      </c>
      <c r="T246" s="37"/>
      <c r="U246" s="50" t="s">
        <v>173</v>
      </c>
      <c r="V246" s="50" t="s">
        <v>3</v>
      </c>
      <c r="W246" s="57">
        <v>0</v>
      </c>
      <c r="X246" s="58">
        <v>0</v>
      </c>
      <c r="Y246" s="37"/>
    </row>
    <row r="247" spans="1:25" x14ac:dyDescent="0.3">
      <c r="A247" s="50" t="s">
        <v>173</v>
      </c>
      <c r="B247" s="50" t="s">
        <v>174</v>
      </c>
      <c r="C247" s="57">
        <v>1</v>
      </c>
      <c r="D247" s="58">
        <v>11.216485729353856</v>
      </c>
      <c r="E247" s="37"/>
      <c r="F247" s="50" t="s">
        <v>173</v>
      </c>
      <c r="G247" s="50" t="s">
        <v>174</v>
      </c>
      <c r="H247" s="57">
        <v>0</v>
      </c>
      <c r="I247" s="58">
        <v>0</v>
      </c>
      <c r="J247" s="37"/>
      <c r="K247" s="50" t="s">
        <v>173</v>
      </c>
      <c r="L247" s="50" t="s">
        <v>174</v>
      </c>
      <c r="M247" s="57">
        <v>1</v>
      </c>
      <c r="N247" s="58">
        <v>0.40325582443296232</v>
      </c>
      <c r="O247" s="37"/>
      <c r="P247" s="50" t="s">
        <v>173</v>
      </c>
      <c r="Q247" s="50" t="s">
        <v>174</v>
      </c>
      <c r="R247" s="57">
        <v>1</v>
      </c>
      <c r="S247" s="58">
        <v>6.1391709500885648E-2</v>
      </c>
      <c r="T247" s="37"/>
      <c r="U247" s="50" t="s">
        <v>173</v>
      </c>
      <c r="V247" s="50" t="s">
        <v>174</v>
      </c>
      <c r="W247" s="57">
        <v>0</v>
      </c>
      <c r="X247" s="58">
        <v>0</v>
      </c>
      <c r="Y247" s="37"/>
    </row>
    <row r="248" spans="1:25" x14ac:dyDescent="0.3">
      <c r="A248" s="50" t="s">
        <v>173</v>
      </c>
      <c r="B248" s="50" t="s">
        <v>175</v>
      </c>
      <c r="C248" s="57">
        <v>1</v>
      </c>
      <c r="D248" s="58">
        <v>9.5265126553644688</v>
      </c>
      <c r="E248" s="37"/>
      <c r="F248" s="50" t="s">
        <v>173</v>
      </c>
      <c r="G248" s="50" t="s">
        <v>175</v>
      </c>
      <c r="H248" s="57">
        <v>0</v>
      </c>
      <c r="I248" s="58">
        <v>0</v>
      </c>
      <c r="J248" s="37"/>
      <c r="K248" s="50" t="s">
        <v>173</v>
      </c>
      <c r="L248" s="50" t="s">
        <v>175</v>
      </c>
      <c r="M248" s="57">
        <v>1</v>
      </c>
      <c r="N248" s="58">
        <v>0.3424978025654164</v>
      </c>
      <c r="O248" s="37"/>
      <c r="P248" s="50" t="s">
        <v>173</v>
      </c>
      <c r="Q248" s="50" t="s">
        <v>175</v>
      </c>
      <c r="R248" s="57">
        <v>1</v>
      </c>
      <c r="S248" s="58">
        <v>5.2141901804776535E-2</v>
      </c>
      <c r="T248" s="37"/>
      <c r="U248" s="50" t="s">
        <v>173</v>
      </c>
      <c r="V248" s="50" t="s">
        <v>175</v>
      </c>
      <c r="W248" s="57">
        <v>0</v>
      </c>
      <c r="X248" s="58">
        <v>0</v>
      </c>
      <c r="Y248" s="37"/>
    </row>
    <row r="249" spans="1:25" x14ac:dyDescent="0.3">
      <c r="A249" s="50" t="s">
        <v>173</v>
      </c>
      <c r="B249" s="50" t="s">
        <v>176</v>
      </c>
      <c r="C249" s="57">
        <v>1</v>
      </c>
      <c r="D249" s="58">
        <v>2.6621544138074764</v>
      </c>
      <c r="E249" s="37"/>
      <c r="F249" s="50" t="s">
        <v>173</v>
      </c>
      <c r="G249" s="50" t="s">
        <v>176</v>
      </c>
      <c r="H249" s="57">
        <v>1</v>
      </c>
      <c r="I249" s="58">
        <v>4.0832063009484103E-2</v>
      </c>
      <c r="J249" s="37"/>
      <c r="K249" s="50" t="s">
        <v>173</v>
      </c>
      <c r="L249" s="50" t="s">
        <v>176</v>
      </c>
      <c r="M249" s="57">
        <v>1</v>
      </c>
      <c r="N249" s="58">
        <v>9.5709948624846677E-2</v>
      </c>
      <c r="O249" s="37"/>
      <c r="P249" s="50" t="s">
        <v>173</v>
      </c>
      <c r="Q249" s="50" t="s">
        <v>176</v>
      </c>
      <c r="R249" s="57">
        <v>1</v>
      </c>
      <c r="S249" s="58">
        <v>1.4570892734366628E-2</v>
      </c>
      <c r="T249" s="37"/>
      <c r="U249" s="50" t="s">
        <v>173</v>
      </c>
      <c r="V249" s="50" t="s">
        <v>176</v>
      </c>
      <c r="W249" s="57">
        <v>1</v>
      </c>
      <c r="X249" s="58">
        <v>2.2435166119071557E-3</v>
      </c>
      <c r="Y249" s="37"/>
    </row>
    <row r="250" spans="1:25" x14ac:dyDescent="0.3">
      <c r="A250" s="50" t="s">
        <v>173</v>
      </c>
      <c r="B250" s="50" t="s">
        <v>6</v>
      </c>
      <c r="C250" s="57">
        <v>1</v>
      </c>
      <c r="D250" s="58">
        <v>20.234190715185154</v>
      </c>
      <c r="E250" s="37"/>
      <c r="F250" s="50" t="s">
        <v>173</v>
      </c>
      <c r="G250" s="50" t="s">
        <v>6</v>
      </c>
      <c r="H250" s="57">
        <v>1</v>
      </c>
      <c r="I250" s="58">
        <v>0.31035155058744396</v>
      </c>
      <c r="J250" s="37"/>
      <c r="K250" s="50" t="s">
        <v>173</v>
      </c>
      <c r="L250" s="50" t="s">
        <v>6</v>
      </c>
      <c r="M250" s="57">
        <v>1</v>
      </c>
      <c r="N250" s="58">
        <v>0.72746094057178667</v>
      </c>
      <c r="O250" s="37"/>
      <c r="P250" s="50" t="s">
        <v>173</v>
      </c>
      <c r="Q250" s="50" t="s">
        <v>6</v>
      </c>
      <c r="R250" s="57">
        <v>1</v>
      </c>
      <c r="S250" s="58">
        <v>0.11074873078305286</v>
      </c>
      <c r="T250" s="37"/>
      <c r="U250" s="50" t="s">
        <v>173</v>
      </c>
      <c r="V250" s="50" t="s">
        <v>6</v>
      </c>
      <c r="W250" s="57">
        <v>1</v>
      </c>
      <c r="X250" s="58">
        <v>1.7052257661150972E-2</v>
      </c>
      <c r="Y250" s="37"/>
    </row>
    <row r="251" spans="1:25" ht="14.5" thickBot="1" x14ac:dyDescent="0.35">
      <c r="A251" s="50" t="s">
        <v>165</v>
      </c>
      <c r="B251" s="50" t="s">
        <v>165</v>
      </c>
      <c r="C251" s="57">
        <v>1</v>
      </c>
      <c r="D251" s="58">
        <v>36.8885560411548</v>
      </c>
      <c r="E251" s="37"/>
      <c r="F251" s="50" t="s">
        <v>165</v>
      </c>
      <c r="G251" s="50" t="s">
        <v>165</v>
      </c>
      <c r="H251" s="57">
        <v>1</v>
      </c>
      <c r="I251" s="58">
        <v>2.9967668360269869E-2</v>
      </c>
      <c r="J251" s="37"/>
      <c r="K251" s="50" t="s">
        <v>165</v>
      </c>
      <c r="L251" s="50" t="s">
        <v>165</v>
      </c>
      <c r="M251" s="57">
        <v>1</v>
      </c>
      <c r="N251" s="58">
        <v>1.32621976592791</v>
      </c>
      <c r="O251" s="37"/>
      <c r="P251" s="50" t="s">
        <v>165</v>
      </c>
      <c r="Q251" s="50" t="s">
        <v>165</v>
      </c>
      <c r="R251" s="57">
        <v>1</v>
      </c>
      <c r="S251" s="58">
        <v>0.20190383788917593</v>
      </c>
      <c r="T251" s="37"/>
      <c r="U251" s="50" t="s">
        <v>165</v>
      </c>
      <c r="V251" s="50" t="s">
        <v>165</v>
      </c>
      <c r="W251" s="57">
        <v>1</v>
      </c>
      <c r="X251" s="58">
        <v>1.6465727379675534E-3</v>
      </c>
      <c r="Y251" s="37"/>
    </row>
    <row r="252" spans="1:25" ht="15" thickTop="1" thickBot="1" x14ac:dyDescent="0.35">
      <c r="A252" s="48" t="s">
        <v>7</v>
      </c>
      <c r="B252" s="48"/>
      <c r="C252" s="48"/>
      <c r="D252" s="49">
        <f>SUM(D224:D251)</f>
        <v>414.169443</v>
      </c>
      <c r="E252" s="37"/>
      <c r="F252" s="48" t="s">
        <v>7</v>
      </c>
      <c r="G252" s="48"/>
      <c r="H252" s="48"/>
      <c r="I252" s="49">
        <f>SUM(I224:I251)</f>
        <v>6.3525213659533195</v>
      </c>
      <c r="J252" s="37"/>
      <c r="K252" s="48" t="s">
        <v>7</v>
      </c>
      <c r="L252" s="48"/>
      <c r="M252" s="48"/>
      <c r="N252" s="49">
        <f>SUM(N224:N251)</f>
        <v>14.890246751245773</v>
      </c>
      <c r="O252" s="37"/>
      <c r="P252" s="48" t="s">
        <v>7</v>
      </c>
      <c r="Q252" s="48"/>
      <c r="R252" s="48"/>
      <c r="S252" s="49">
        <f>SUM(S224:S251)</f>
        <v>2.2668927454039882</v>
      </c>
      <c r="T252" s="37"/>
      <c r="U252" s="48" t="s">
        <v>7</v>
      </c>
      <c r="V252" s="48"/>
      <c r="W252" s="48"/>
      <c r="X252" s="49">
        <f>SUM(X224:X251)</f>
        <v>0.3490391168504291</v>
      </c>
      <c r="Y252" s="37"/>
    </row>
    <row r="253" spans="1:25" ht="14.5" thickTop="1" x14ac:dyDescent="0.3">
      <c r="E253" s="37"/>
      <c r="J253" s="37"/>
      <c r="O253" s="37"/>
      <c r="T253" s="37"/>
      <c r="Y253" s="37"/>
    </row>
    <row r="254" spans="1:25" ht="15.5" thickBot="1" x14ac:dyDescent="0.35">
      <c r="A254" s="75" t="s">
        <v>15</v>
      </c>
      <c r="B254" s="75"/>
      <c r="C254" s="75"/>
      <c r="D254" s="75"/>
      <c r="E254" s="37"/>
      <c r="F254" s="75" t="s">
        <v>15</v>
      </c>
      <c r="G254" s="75"/>
      <c r="H254" s="75"/>
      <c r="I254" s="75"/>
      <c r="J254" s="37"/>
      <c r="K254" s="75" t="s">
        <v>15</v>
      </c>
      <c r="L254" s="75"/>
      <c r="M254" s="75"/>
      <c r="N254" s="75"/>
      <c r="O254" s="37"/>
      <c r="P254" s="75" t="s">
        <v>15</v>
      </c>
      <c r="Q254" s="75"/>
      <c r="R254" s="75"/>
      <c r="S254" s="75"/>
      <c r="T254" s="37"/>
      <c r="U254" s="75" t="s">
        <v>15</v>
      </c>
      <c r="V254" s="75"/>
      <c r="W254" s="75"/>
      <c r="X254" s="75"/>
      <c r="Y254" s="37"/>
    </row>
    <row r="255" spans="1:25" ht="14.5" thickTop="1" x14ac:dyDescent="0.3">
      <c r="A255" s="50"/>
      <c r="B255" s="51"/>
      <c r="C255" s="52" t="s">
        <v>15</v>
      </c>
      <c r="D255" s="50"/>
      <c r="E255" s="37"/>
      <c r="F255" s="50"/>
      <c r="G255" s="51"/>
      <c r="H255" s="52" t="s">
        <v>15</v>
      </c>
      <c r="I255" s="50"/>
      <c r="J255" s="37"/>
      <c r="K255" s="50"/>
      <c r="L255" s="51"/>
      <c r="M255" s="52" t="s">
        <v>15</v>
      </c>
      <c r="N255" s="50"/>
      <c r="O255" s="37"/>
      <c r="P255" s="50"/>
      <c r="Q255" s="51"/>
      <c r="R255" s="52" t="s">
        <v>15</v>
      </c>
      <c r="S255" s="50"/>
      <c r="T255" s="37"/>
      <c r="U255" s="50"/>
      <c r="V255" s="51"/>
      <c r="W255" s="52" t="s">
        <v>15</v>
      </c>
      <c r="X255" s="50"/>
      <c r="Y255" s="37"/>
    </row>
    <row r="256" spans="1:25" x14ac:dyDescent="0.3">
      <c r="A256" s="50"/>
      <c r="B256" s="54" t="s">
        <v>145</v>
      </c>
      <c r="C256" s="55">
        <v>97.513767000000001</v>
      </c>
      <c r="D256" s="50"/>
      <c r="E256" s="37"/>
      <c r="F256" s="50"/>
      <c r="G256" s="54" t="s">
        <v>145</v>
      </c>
      <c r="H256" s="55">
        <v>12.257594810286468</v>
      </c>
      <c r="I256" s="50"/>
      <c r="J256" s="37"/>
      <c r="K256" s="50"/>
      <c r="L256" s="54" t="s">
        <v>145</v>
      </c>
      <c r="M256" s="55">
        <v>22.204233654645552</v>
      </c>
      <c r="N256" s="50"/>
      <c r="O256" s="37"/>
      <c r="P256" s="50"/>
      <c r="Q256" s="54" t="s">
        <v>145</v>
      </c>
      <c r="R256" s="55">
        <v>6.9418278046227133</v>
      </c>
      <c r="S256" s="50"/>
      <c r="T256" s="37"/>
      <c r="U256" s="50"/>
      <c r="V256" s="54" t="s">
        <v>145</v>
      </c>
      <c r="W256" s="55">
        <v>1.3372753875949368</v>
      </c>
      <c r="X256" s="50"/>
      <c r="Y256" s="37"/>
    </row>
    <row r="257" spans="1:25" x14ac:dyDescent="0.3">
      <c r="A257" s="50"/>
      <c r="B257" s="53"/>
      <c r="C257" s="56"/>
      <c r="D257" s="50"/>
      <c r="E257" s="37"/>
      <c r="F257" s="50"/>
      <c r="G257" s="53"/>
      <c r="H257" s="56"/>
      <c r="I257" s="50"/>
      <c r="J257" s="37"/>
      <c r="K257" s="50"/>
      <c r="L257" s="53"/>
      <c r="M257" s="56"/>
      <c r="N257" s="50"/>
      <c r="O257" s="37"/>
      <c r="P257" s="50"/>
      <c r="Q257" s="53"/>
      <c r="R257" s="56"/>
      <c r="S257" s="50"/>
      <c r="T257" s="37"/>
      <c r="U257" s="50"/>
      <c r="V257" s="53"/>
      <c r="W257" s="56"/>
      <c r="X257" s="50"/>
      <c r="Y257" s="37"/>
    </row>
    <row r="258" spans="1:25" ht="14.5" thickBot="1" x14ac:dyDescent="0.35">
      <c r="A258" s="74" t="s">
        <v>166</v>
      </c>
      <c r="B258" s="74"/>
      <c r="C258" s="74"/>
      <c r="D258" s="74"/>
      <c r="E258" s="37"/>
      <c r="F258" s="74" t="s">
        <v>166</v>
      </c>
      <c r="G258" s="74"/>
      <c r="H258" s="74"/>
      <c r="I258" s="74"/>
      <c r="J258" s="37"/>
      <c r="K258" s="74" t="s">
        <v>166</v>
      </c>
      <c r="L258" s="74"/>
      <c r="M258" s="74"/>
      <c r="N258" s="74"/>
      <c r="O258" s="37"/>
      <c r="P258" s="74" t="s">
        <v>166</v>
      </c>
      <c r="Q258" s="74"/>
      <c r="R258" s="74"/>
      <c r="S258" s="74"/>
      <c r="T258" s="37"/>
      <c r="U258" s="74" t="s">
        <v>166</v>
      </c>
      <c r="V258" s="74"/>
      <c r="W258" s="74"/>
      <c r="X258" s="74"/>
      <c r="Y258" s="37"/>
    </row>
    <row r="259" spans="1:25" ht="14.5" thickTop="1" x14ac:dyDescent="0.3">
      <c r="A259" s="73" t="s">
        <v>33</v>
      </c>
      <c r="B259" s="70" t="s">
        <v>52</v>
      </c>
      <c r="C259" s="70" t="s">
        <v>146</v>
      </c>
      <c r="D259" s="42" t="s">
        <v>147</v>
      </c>
      <c r="E259" s="37"/>
      <c r="F259" s="73" t="s">
        <v>33</v>
      </c>
      <c r="G259" s="70" t="s">
        <v>52</v>
      </c>
      <c r="H259" s="70" t="s">
        <v>146</v>
      </c>
      <c r="I259" s="42" t="s">
        <v>147</v>
      </c>
      <c r="J259" s="37"/>
      <c r="K259" s="73" t="s">
        <v>33</v>
      </c>
      <c r="L259" s="70" t="s">
        <v>52</v>
      </c>
      <c r="M259" s="70" t="s">
        <v>146</v>
      </c>
      <c r="N259" s="42" t="s">
        <v>147</v>
      </c>
      <c r="O259" s="37"/>
      <c r="P259" s="73" t="s">
        <v>33</v>
      </c>
      <c r="Q259" s="70" t="s">
        <v>52</v>
      </c>
      <c r="R259" s="70" t="s">
        <v>146</v>
      </c>
      <c r="S259" s="42" t="s">
        <v>147</v>
      </c>
      <c r="T259" s="37"/>
      <c r="U259" s="73" t="s">
        <v>33</v>
      </c>
      <c r="V259" s="70" t="s">
        <v>52</v>
      </c>
      <c r="W259" s="70" t="s">
        <v>146</v>
      </c>
      <c r="X259" s="42" t="s">
        <v>147</v>
      </c>
      <c r="Y259" s="37"/>
    </row>
    <row r="260" spans="1:25" ht="14.5" thickBot="1" x14ac:dyDescent="0.35">
      <c r="A260" s="74"/>
      <c r="B260" s="71"/>
      <c r="C260" s="71"/>
      <c r="D260" s="43" t="s">
        <v>148</v>
      </c>
      <c r="E260" s="37"/>
      <c r="F260" s="74"/>
      <c r="G260" s="71"/>
      <c r="H260" s="71"/>
      <c r="I260" s="43" t="s">
        <v>148</v>
      </c>
      <c r="J260" s="37"/>
      <c r="K260" s="74"/>
      <c r="L260" s="71"/>
      <c r="M260" s="71"/>
      <c r="N260" s="43" t="s">
        <v>148</v>
      </c>
      <c r="O260" s="37"/>
      <c r="P260" s="74"/>
      <c r="Q260" s="71"/>
      <c r="R260" s="71"/>
      <c r="S260" s="43" t="s">
        <v>148</v>
      </c>
      <c r="T260" s="37"/>
      <c r="U260" s="74"/>
      <c r="V260" s="71"/>
      <c r="W260" s="71"/>
      <c r="X260" s="43" t="s">
        <v>148</v>
      </c>
      <c r="Y260" s="37"/>
    </row>
    <row r="261" spans="1:25" ht="14.5" thickTop="1" x14ac:dyDescent="0.3">
      <c r="A261" s="50" t="s">
        <v>149</v>
      </c>
      <c r="B261" s="50" t="s">
        <v>150</v>
      </c>
      <c r="C261" s="57">
        <v>2.5000000000000001E-2</v>
      </c>
      <c r="D261" s="58">
        <v>0</v>
      </c>
      <c r="E261" s="37"/>
      <c r="F261" s="50" t="s">
        <v>149</v>
      </c>
      <c r="G261" s="50" t="s">
        <v>150</v>
      </c>
      <c r="H261" s="57">
        <v>2.5000000000000001E-2</v>
      </c>
      <c r="I261" s="58">
        <v>0</v>
      </c>
      <c r="J261" s="37"/>
      <c r="K261" s="50" t="s">
        <v>149</v>
      </c>
      <c r="L261" s="50" t="s">
        <v>150</v>
      </c>
      <c r="M261" s="57">
        <v>2.5000000000000001E-2</v>
      </c>
      <c r="N261" s="58">
        <v>0</v>
      </c>
      <c r="O261" s="37"/>
      <c r="P261" s="50" t="s">
        <v>149</v>
      </c>
      <c r="Q261" s="50" t="s">
        <v>150</v>
      </c>
      <c r="R261" s="57">
        <v>2.5000000000000001E-2</v>
      </c>
      <c r="S261" s="58">
        <v>0</v>
      </c>
      <c r="T261" s="37"/>
      <c r="U261" s="50" t="s">
        <v>149</v>
      </c>
      <c r="V261" s="50" t="s">
        <v>150</v>
      </c>
      <c r="W261" s="57">
        <v>2.5000000000000001E-2</v>
      </c>
      <c r="X261" s="58">
        <v>0</v>
      </c>
      <c r="Y261" s="37"/>
    </row>
    <row r="262" spans="1:25" x14ac:dyDescent="0.3">
      <c r="A262" s="50" t="s">
        <v>149</v>
      </c>
      <c r="B262" s="50" t="s">
        <v>151</v>
      </c>
      <c r="C262" s="57">
        <v>2.5000000000000001E-2</v>
      </c>
      <c r="D262" s="58">
        <v>0</v>
      </c>
      <c r="E262" s="37"/>
      <c r="F262" s="50" t="s">
        <v>149</v>
      </c>
      <c r="G262" s="50" t="s">
        <v>151</v>
      </c>
      <c r="H262" s="57">
        <v>2.5000000000000001E-2</v>
      </c>
      <c r="I262" s="58">
        <v>0</v>
      </c>
      <c r="J262" s="37"/>
      <c r="K262" s="50" t="s">
        <v>149</v>
      </c>
      <c r="L262" s="50" t="s">
        <v>151</v>
      </c>
      <c r="M262" s="57">
        <v>2.5000000000000001E-2</v>
      </c>
      <c r="N262" s="58">
        <v>0</v>
      </c>
      <c r="O262" s="37"/>
      <c r="P262" s="50" t="s">
        <v>149</v>
      </c>
      <c r="Q262" s="50" t="s">
        <v>151</v>
      </c>
      <c r="R262" s="57">
        <v>2.5000000000000001E-2</v>
      </c>
      <c r="S262" s="58">
        <v>0</v>
      </c>
      <c r="T262" s="37"/>
      <c r="U262" s="50" t="s">
        <v>149</v>
      </c>
      <c r="V262" s="50" t="s">
        <v>151</v>
      </c>
      <c r="W262" s="57">
        <v>2.5000000000000001E-2</v>
      </c>
      <c r="X262" s="58">
        <v>0</v>
      </c>
      <c r="Y262" s="37"/>
    </row>
    <row r="263" spans="1:25" x14ac:dyDescent="0.3">
      <c r="A263" s="50" t="s">
        <v>149</v>
      </c>
      <c r="B263" s="50" t="s">
        <v>152</v>
      </c>
      <c r="C263" s="57">
        <v>0.13126147999625579</v>
      </c>
      <c r="D263" s="58">
        <v>0</v>
      </c>
      <c r="E263" s="37"/>
      <c r="F263" s="50" t="s">
        <v>149</v>
      </c>
      <c r="G263" s="50" t="s">
        <v>152</v>
      </c>
      <c r="H263" s="57">
        <v>0.10219626602208236</v>
      </c>
      <c r="I263" s="58">
        <v>0</v>
      </c>
      <c r="J263" s="37"/>
      <c r="K263" s="50" t="s">
        <v>149</v>
      </c>
      <c r="L263" s="50" t="s">
        <v>152</v>
      </c>
      <c r="M263" s="57">
        <v>0.13713845026267724</v>
      </c>
      <c r="N263" s="58">
        <v>0</v>
      </c>
      <c r="O263" s="37"/>
      <c r="P263" s="50" t="s">
        <v>149</v>
      </c>
      <c r="Q263" s="50" t="s">
        <v>152</v>
      </c>
      <c r="R263" s="57">
        <v>0.13722176436708539</v>
      </c>
      <c r="S263" s="58">
        <v>0</v>
      </c>
      <c r="T263" s="37"/>
      <c r="U263" s="50" t="s">
        <v>149</v>
      </c>
      <c r="V263" s="50" t="s">
        <v>152</v>
      </c>
      <c r="W263" s="57">
        <v>0.1063795015731996</v>
      </c>
      <c r="X263" s="58">
        <v>0</v>
      </c>
      <c r="Y263" s="37"/>
    </row>
    <row r="264" spans="1:25" x14ac:dyDescent="0.3">
      <c r="A264" s="50" t="s">
        <v>149</v>
      </c>
      <c r="B264" s="50" t="s">
        <v>153</v>
      </c>
      <c r="C264" s="57">
        <v>2.2057197037608587E-2</v>
      </c>
      <c r="D264" s="58">
        <v>0</v>
      </c>
      <c r="E264" s="37"/>
      <c r="F264" s="50" t="s">
        <v>149</v>
      </c>
      <c r="G264" s="50" t="s">
        <v>153</v>
      </c>
      <c r="H264" s="57">
        <v>1.6909917018605058E-2</v>
      </c>
      <c r="I264" s="58">
        <v>0</v>
      </c>
      <c r="J264" s="37"/>
      <c r="K264" s="50" t="s">
        <v>149</v>
      </c>
      <c r="L264" s="50" t="s">
        <v>153</v>
      </c>
      <c r="M264" s="57">
        <v>2.2057197037608587E-2</v>
      </c>
      <c r="N264" s="58">
        <v>0</v>
      </c>
      <c r="O264" s="37"/>
      <c r="P264" s="50" t="s">
        <v>149</v>
      </c>
      <c r="Q264" s="50" t="s">
        <v>153</v>
      </c>
      <c r="R264" s="57">
        <v>2.2057197037608587E-2</v>
      </c>
      <c r="S264" s="58">
        <v>0</v>
      </c>
      <c r="T264" s="37"/>
      <c r="U264" s="50" t="s">
        <v>149</v>
      </c>
      <c r="V264" s="50" t="s">
        <v>153</v>
      </c>
      <c r="W264" s="57">
        <v>1.6909917018605058E-2</v>
      </c>
      <c r="X264" s="58">
        <v>0</v>
      </c>
      <c r="Y264" s="37"/>
    </row>
    <row r="265" spans="1:25" x14ac:dyDescent="0.3">
      <c r="A265" s="50" t="s">
        <v>149</v>
      </c>
      <c r="B265" s="50" t="s">
        <v>154</v>
      </c>
      <c r="C265" s="57">
        <v>0</v>
      </c>
      <c r="D265" s="58">
        <v>0</v>
      </c>
      <c r="E265" s="37"/>
      <c r="F265" s="50" t="s">
        <v>149</v>
      </c>
      <c r="G265" s="50" t="s">
        <v>154</v>
      </c>
      <c r="H265" s="57">
        <v>0</v>
      </c>
      <c r="I265" s="58">
        <v>0</v>
      </c>
      <c r="J265" s="37"/>
      <c r="K265" s="50" t="s">
        <v>149</v>
      </c>
      <c r="L265" s="50" t="s">
        <v>154</v>
      </c>
      <c r="M265" s="57">
        <v>0</v>
      </c>
      <c r="N265" s="58">
        <v>0</v>
      </c>
      <c r="O265" s="37"/>
      <c r="P265" s="50" t="s">
        <v>149</v>
      </c>
      <c r="Q265" s="50" t="s">
        <v>154</v>
      </c>
      <c r="R265" s="57">
        <v>0</v>
      </c>
      <c r="S265" s="58">
        <v>0</v>
      </c>
      <c r="T265" s="37"/>
      <c r="U265" s="50" t="s">
        <v>149</v>
      </c>
      <c r="V265" s="50" t="s">
        <v>154</v>
      </c>
      <c r="W265" s="57">
        <v>0</v>
      </c>
      <c r="X265" s="58">
        <v>0</v>
      </c>
      <c r="Y265" s="37"/>
    </row>
    <row r="266" spans="1:25" x14ac:dyDescent="0.3">
      <c r="A266" s="50" t="s">
        <v>155</v>
      </c>
      <c r="B266" s="50" t="s">
        <v>156</v>
      </c>
      <c r="C266" s="57">
        <v>6.1425035015076242E-2</v>
      </c>
      <c r="D266" s="58">
        <v>0</v>
      </c>
      <c r="E266" s="37"/>
      <c r="F266" s="50" t="s">
        <v>155</v>
      </c>
      <c r="G266" s="50" t="s">
        <v>156</v>
      </c>
      <c r="H266" s="57">
        <v>4.7570697875112767E-3</v>
      </c>
      <c r="I266" s="58">
        <v>0</v>
      </c>
      <c r="J266" s="37"/>
      <c r="K266" s="50" t="s">
        <v>155</v>
      </c>
      <c r="L266" s="50" t="s">
        <v>156</v>
      </c>
      <c r="M266" s="57">
        <v>6.1425035015076242E-2</v>
      </c>
      <c r="N266" s="58">
        <v>0</v>
      </c>
      <c r="O266" s="37"/>
      <c r="P266" s="50" t="s">
        <v>155</v>
      </c>
      <c r="Q266" s="50" t="s">
        <v>156</v>
      </c>
      <c r="R266" s="57">
        <v>6.1425035015076242E-2</v>
      </c>
      <c r="S266" s="58">
        <v>0</v>
      </c>
      <c r="T266" s="37"/>
      <c r="U266" s="50" t="s">
        <v>155</v>
      </c>
      <c r="V266" s="50" t="s">
        <v>156</v>
      </c>
      <c r="W266" s="57">
        <v>4.7570697875112767E-3</v>
      </c>
      <c r="X266" s="58">
        <v>0</v>
      </c>
      <c r="Y266" s="37"/>
    </row>
    <row r="267" spans="1:25" x14ac:dyDescent="0.3">
      <c r="A267" s="50" t="s">
        <v>155</v>
      </c>
      <c r="B267" s="50" t="s">
        <v>157</v>
      </c>
      <c r="C267" s="57">
        <v>9.5741190985577981E-3</v>
      </c>
      <c r="D267" s="58">
        <v>0</v>
      </c>
      <c r="E267" s="37"/>
      <c r="F267" s="50" t="s">
        <v>155</v>
      </c>
      <c r="G267" s="50" t="s">
        <v>157</v>
      </c>
      <c r="H267" s="57">
        <v>2.5730948006811107E-2</v>
      </c>
      <c r="I267" s="58">
        <v>0</v>
      </c>
      <c r="J267" s="37"/>
      <c r="K267" s="50" t="s">
        <v>155</v>
      </c>
      <c r="L267" s="50" t="s">
        <v>157</v>
      </c>
      <c r="M267" s="57">
        <v>9.5741190985577981E-3</v>
      </c>
      <c r="N267" s="58">
        <v>0</v>
      </c>
      <c r="O267" s="37"/>
      <c r="P267" s="50" t="s">
        <v>155</v>
      </c>
      <c r="Q267" s="50" t="s">
        <v>157</v>
      </c>
      <c r="R267" s="57">
        <v>9.5741190985577981E-3</v>
      </c>
      <c r="S267" s="58">
        <v>0</v>
      </c>
      <c r="T267" s="37"/>
      <c r="U267" s="50" t="s">
        <v>155</v>
      </c>
      <c r="V267" s="50" t="s">
        <v>157</v>
      </c>
      <c r="W267" s="57">
        <v>2.5730948006811107E-2</v>
      </c>
      <c r="X267" s="58">
        <v>0</v>
      </c>
      <c r="Y267" s="37"/>
    </row>
    <row r="268" spans="1:25" x14ac:dyDescent="0.3">
      <c r="A268" s="50" t="s">
        <v>155</v>
      </c>
      <c r="B268" s="50" t="s">
        <v>153</v>
      </c>
      <c r="C268" s="57">
        <v>2.2057197037608587E-2</v>
      </c>
      <c r="D268" s="58">
        <v>0</v>
      </c>
      <c r="E268" s="37"/>
      <c r="F268" s="50" t="s">
        <v>155</v>
      </c>
      <c r="G268" s="50" t="s">
        <v>153</v>
      </c>
      <c r="H268" s="57">
        <v>1.6909917018605058E-2</v>
      </c>
      <c r="I268" s="58">
        <v>0</v>
      </c>
      <c r="J268" s="37"/>
      <c r="K268" s="50" t="s">
        <v>155</v>
      </c>
      <c r="L268" s="50" t="s">
        <v>153</v>
      </c>
      <c r="M268" s="57">
        <v>2.2057197037608587E-2</v>
      </c>
      <c r="N268" s="58">
        <v>0</v>
      </c>
      <c r="O268" s="37"/>
      <c r="P268" s="50" t="s">
        <v>155</v>
      </c>
      <c r="Q268" s="50" t="s">
        <v>153</v>
      </c>
      <c r="R268" s="57">
        <v>2.2057197037608587E-2</v>
      </c>
      <c r="S268" s="58">
        <v>0</v>
      </c>
      <c r="T268" s="37"/>
      <c r="U268" s="50" t="s">
        <v>155</v>
      </c>
      <c r="V268" s="50" t="s">
        <v>153</v>
      </c>
      <c r="W268" s="57">
        <v>1.6909917018605058E-2</v>
      </c>
      <c r="X268" s="58">
        <v>0</v>
      </c>
      <c r="Y268" s="37"/>
    </row>
    <row r="269" spans="1:25" x14ac:dyDescent="0.3">
      <c r="A269" s="50" t="s">
        <v>155</v>
      </c>
      <c r="B269" s="50" t="s">
        <v>154</v>
      </c>
      <c r="C269" s="57">
        <v>0</v>
      </c>
      <c r="D269" s="58">
        <v>0</v>
      </c>
      <c r="E269" s="37"/>
      <c r="F269" s="50" t="s">
        <v>155</v>
      </c>
      <c r="G269" s="50" t="s">
        <v>154</v>
      </c>
      <c r="H269" s="57">
        <v>0</v>
      </c>
      <c r="I269" s="58">
        <v>0</v>
      </c>
      <c r="J269" s="37"/>
      <c r="K269" s="50" t="s">
        <v>155</v>
      </c>
      <c r="L269" s="50" t="s">
        <v>154</v>
      </c>
      <c r="M269" s="57">
        <v>0</v>
      </c>
      <c r="N269" s="58">
        <v>0</v>
      </c>
      <c r="O269" s="37"/>
      <c r="P269" s="50" t="s">
        <v>155</v>
      </c>
      <c r="Q269" s="50" t="s">
        <v>154</v>
      </c>
      <c r="R269" s="57">
        <v>0</v>
      </c>
      <c r="S269" s="58">
        <v>0</v>
      </c>
      <c r="T269" s="37"/>
      <c r="U269" s="50" t="s">
        <v>155</v>
      </c>
      <c r="V269" s="50" t="s">
        <v>154</v>
      </c>
      <c r="W269" s="57">
        <v>0</v>
      </c>
      <c r="X269" s="58">
        <v>0</v>
      </c>
      <c r="Y269" s="37"/>
    </row>
    <row r="270" spans="1:25" x14ac:dyDescent="0.3">
      <c r="A270" s="50" t="s">
        <v>158</v>
      </c>
      <c r="B270" s="50" t="s">
        <v>158</v>
      </c>
      <c r="C270" s="57">
        <v>1</v>
      </c>
      <c r="D270" s="58">
        <v>0</v>
      </c>
      <c r="E270" s="37"/>
      <c r="F270" s="50" t="s">
        <v>158</v>
      </c>
      <c r="G270" s="50" t="s">
        <v>158</v>
      </c>
      <c r="H270" s="57">
        <v>1</v>
      </c>
      <c r="I270" s="58">
        <v>0</v>
      </c>
      <c r="J270" s="37"/>
      <c r="K270" s="50" t="s">
        <v>158</v>
      </c>
      <c r="L270" s="50" t="s">
        <v>158</v>
      </c>
      <c r="M270" s="57">
        <v>1</v>
      </c>
      <c r="N270" s="58">
        <v>0</v>
      </c>
      <c r="O270" s="37"/>
      <c r="P270" s="50" t="s">
        <v>158</v>
      </c>
      <c r="Q270" s="50" t="s">
        <v>158</v>
      </c>
      <c r="R270" s="57">
        <v>1</v>
      </c>
      <c r="S270" s="58">
        <v>0</v>
      </c>
      <c r="T270" s="37"/>
      <c r="U270" s="50" t="s">
        <v>158</v>
      </c>
      <c r="V270" s="50" t="s">
        <v>158</v>
      </c>
      <c r="W270" s="57">
        <v>1</v>
      </c>
      <c r="X270" s="58">
        <v>0</v>
      </c>
      <c r="Y270" s="37"/>
    </row>
    <row r="271" spans="1:25" x14ac:dyDescent="0.3">
      <c r="A271" s="50" t="s">
        <v>159</v>
      </c>
      <c r="B271" s="50" t="s">
        <v>160</v>
      </c>
      <c r="C271" s="57">
        <v>1</v>
      </c>
      <c r="D271" s="58">
        <v>0.27390484389400627</v>
      </c>
      <c r="E271" s="37"/>
      <c r="F271" s="50" t="s">
        <v>159</v>
      </c>
      <c r="G271" s="50" t="s">
        <v>160</v>
      </c>
      <c r="H271" s="57">
        <v>1</v>
      </c>
      <c r="I271" s="58">
        <v>3.4430159928366795E-2</v>
      </c>
      <c r="J271" s="37"/>
      <c r="K271" s="50" t="s">
        <v>159</v>
      </c>
      <c r="L271" s="50" t="s">
        <v>160</v>
      </c>
      <c r="M271" s="57">
        <v>1</v>
      </c>
      <c r="N271" s="58">
        <v>6.2369112998800783E-2</v>
      </c>
      <c r="O271" s="37"/>
      <c r="P271" s="50" t="s">
        <v>159</v>
      </c>
      <c r="Q271" s="50" t="s">
        <v>160</v>
      </c>
      <c r="R271" s="57">
        <v>1</v>
      </c>
      <c r="S271" s="58">
        <v>1.9498787911293145E-2</v>
      </c>
      <c r="T271" s="37"/>
      <c r="U271" s="50" t="s">
        <v>159</v>
      </c>
      <c r="V271" s="50" t="s">
        <v>160</v>
      </c>
      <c r="W271" s="57">
        <v>1</v>
      </c>
      <c r="X271" s="58">
        <v>3.756251220225017E-3</v>
      </c>
      <c r="Y271" s="37"/>
    </row>
    <row r="272" spans="1:25" x14ac:dyDescent="0.3">
      <c r="A272" s="50" t="s">
        <v>159</v>
      </c>
      <c r="B272" s="50" t="s">
        <v>161</v>
      </c>
      <c r="C272" s="57">
        <v>1</v>
      </c>
      <c r="D272" s="58">
        <v>0.83997002004108523</v>
      </c>
      <c r="E272" s="37"/>
      <c r="F272" s="50" t="s">
        <v>159</v>
      </c>
      <c r="G272" s="50" t="s">
        <v>161</v>
      </c>
      <c r="H272" s="57">
        <v>1</v>
      </c>
      <c r="I272" s="58">
        <v>0.10558521606956102</v>
      </c>
      <c r="J272" s="37"/>
      <c r="K272" s="50" t="s">
        <v>159</v>
      </c>
      <c r="L272" s="50" t="s">
        <v>161</v>
      </c>
      <c r="M272" s="57">
        <v>1</v>
      </c>
      <c r="N272" s="58">
        <v>0.19126417901473916</v>
      </c>
      <c r="O272" s="37"/>
      <c r="P272" s="50" t="s">
        <v>159</v>
      </c>
      <c r="Q272" s="50" t="s">
        <v>161</v>
      </c>
      <c r="R272" s="57">
        <v>1</v>
      </c>
      <c r="S272" s="58">
        <v>5.9795938763915278E-2</v>
      </c>
      <c r="T272" s="37"/>
      <c r="U272" s="50" t="s">
        <v>159</v>
      </c>
      <c r="V272" s="50" t="s">
        <v>161</v>
      </c>
      <c r="W272" s="57">
        <v>1</v>
      </c>
      <c r="X272" s="58">
        <v>1.151910410884413E-2</v>
      </c>
      <c r="Y272" s="37"/>
    </row>
    <row r="273" spans="1:25" x14ac:dyDescent="0.3">
      <c r="A273" s="50" t="s">
        <v>159</v>
      </c>
      <c r="B273" s="50" t="s">
        <v>162</v>
      </c>
      <c r="C273" s="57">
        <v>1</v>
      </c>
      <c r="D273" s="58">
        <v>2.4441368060197246</v>
      </c>
      <c r="E273" s="37"/>
      <c r="F273" s="50" t="s">
        <v>159</v>
      </c>
      <c r="G273" s="50" t="s">
        <v>162</v>
      </c>
      <c r="H273" s="57">
        <v>1</v>
      </c>
      <c r="I273" s="58">
        <v>0.30723086135209532</v>
      </c>
      <c r="J273" s="37"/>
      <c r="K273" s="50" t="s">
        <v>159</v>
      </c>
      <c r="L273" s="50" t="s">
        <v>162</v>
      </c>
      <c r="M273" s="57">
        <v>1</v>
      </c>
      <c r="N273" s="58">
        <v>0.55653869596465355</v>
      </c>
      <c r="O273" s="37"/>
      <c r="P273" s="50" t="s">
        <v>159</v>
      </c>
      <c r="Q273" s="50" t="s">
        <v>162</v>
      </c>
      <c r="R273" s="57">
        <v>1</v>
      </c>
      <c r="S273" s="58">
        <v>0.1739936560786281</v>
      </c>
      <c r="T273" s="37"/>
      <c r="U273" s="50" t="s">
        <v>159</v>
      </c>
      <c r="V273" s="50" t="s">
        <v>162</v>
      </c>
      <c r="W273" s="57">
        <v>1</v>
      </c>
      <c r="X273" s="58">
        <v>3.3518179998164553E-2</v>
      </c>
      <c r="Y273" s="37"/>
    </row>
    <row r="274" spans="1:25" ht="15.5" customHeight="1" x14ac:dyDescent="0.3">
      <c r="A274" s="50" t="s">
        <v>163</v>
      </c>
      <c r="B274" s="50" t="s">
        <v>160</v>
      </c>
      <c r="C274" s="57">
        <v>1</v>
      </c>
      <c r="D274" s="58">
        <v>0.41684160382855029</v>
      </c>
      <c r="E274" s="37"/>
      <c r="F274" s="50" t="s">
        <v>163</v>
      </c>
      <c r="G274" s="50" t="s">
        <v>160</v>
      </c>
      <c r="H274" s="57">
        <v>1</v>
      </c>
      <c r="I274" s="58">
        <v>5.2397478191980068E-2</v>
      </c>
      <c r="J274" s="37"/>
      <c r="K274" s="50" t="s">
        <v>163</v>
      </c>
      <c r="L274" s="50" t="s">
        <v>160</v>
      </c>
      <c r="M274" s="57">
        <v>1</v>
      </c>
      <c r="N274" s="58">
        <v>9.4916324670200947E-2</v>
      </c>
      <c r="O274" s="37"/>
      <c r="P274" s="50" t="s">
        <v>163</v>
      </c>
      <c r="Q274" s="50" t="s">
        <v>160</v>
      </c>
      <c r="R274" s="57">
        <v>1</v>
      </c>
      <c r="S274" s="58">
        <v>2.9674196009477884E-2</v>
      </c>
      <c r="T274" s="37"/>
      <c r="U274" s="50" t="s">
        <v>163</v>
      </c>
      <c r="V274" s="50" t="s">
        <v>160</v>
      </c>
      <c r="W274" s="57">
        <v>1</v>
      </c>
      <c r="X274" s="58">
        <v>5.716444297814067E-3</v>
      </c>
      <c r="Y274" s="37"/>
    </row>
    <row r="275" spans="1:25" x14ac:dyDescent="0.3">
      <c r="A275" s="50" t="s">
        <v>163</v>
      </c>
      <c r="B275" s="50" t="s">
        <v>164</v>
      </c>
      <c r="C275" s="57">
        <v>1</v>
      </c>
      <c r="D275" s="58">
        <v>0.2440362350256236</v>
      </c>
      <c r="E275" s="37"/>
      <c r="F275" s="50" t="s">
        <v>163</v>
      </c>
      <c r="G275" s="50" t="s">
        <v>164</v>
      </c>
      <c r="H275" s="57">
        <v>1</v>
      </c>
      <c r="I275" s="58">
        <v>3.0675640783848837E-2</v>
      </c>
      <c r="J275" s="37"/>
      <c r="K275" s="50" t="s">
        <v>163</v>
      </c>
      <c r="L275" s="50" t="s">
        <v>164</v>
      </c>
      <c r="M275" s="57">
        <v>1</v>
      </c>
      <c r="N275" s="58">
        <v>5.5567923888213092E-2</v>
      </c>
      <c r="O275" s="37"/>
      <c r="P275" s="50" t="s">
        <v>163</v>
      </c>
      <c r="Q275" s="50" t="s">
        <v>164</v>
      </c>
      <c r="R275" s="57">
        <v>1</v>
      </c>
      <c r="S275" s="58">
        <v>1.7372495943432448E-2</v>
      </c>
      <c r="T275" s="37"/>
      <c r="U275" s="50" t="s">
        <v>163</v>
      </c>
      <c r="V275" s="50" t="s">
        <v>164</v>
      </c>
      <c r="W275" s="57">
        <v>1</v>
      </c>
      <c r="X275" s="58">
        <v>3.3466418211604925E-3</v>
      </c>
      <c r="Y275" s="37"/>
    </row>
    <row r="276" spans="1:25" x14ac:dyDescent="0.3">
      <c r="A276" s="50" t="s">
        <v>163</v>
      </c>
      <c r="B276" s="50" t="s">
        <v>162</v>
      </c>
      <c r="C276" s="57">
        <v>1</v>
      </c>
      <c r="D276" s="58">
        <v>0.65679884119100973</v>
      </c>
      <c r="E276" s="37"/>
      <c r="F276" s="50" t="s">
        <v>163</v>
      </c>
      <c r="G276" s="50" t="s">
        <v>162</v>
      </c>
      <c r="H276" s="57">
        <v>1</v>
      </c>
      <c r="I276" s="58">
        <v>8.2560384188471447E-2</v>
      </c>
      <c r="J276" s="37"/>
      <c r="K276" s="50" t="s">
        <v>163</v>
      </c>
      <c r="L276" s="50" t="s">
        <v>162</v>
      </c>
      <c r="M276" s="57">
        <v>1</v>
      </c>
      <c r="N276" s="58">
        <v>0.14955544619567018</v>
      </c>
      <c r="O276" s="37"/>
      <c r="P276" s="50" t="s">
        <v>163</v>
      </c>
      <c r="Q276" s="50" t="s">
        <v>162</v>
      </c>
      <c r="R276" s="57">
        <v>1</v>
      </c>
      <c r="S276" s="58">
        <v>4.6756315524388761E-2</v>
      </c>
      <c r="T276" s="37"/>
      <c r="U276" s="50" t="s">
        <v>163</v>
      </c>
      <c r="V276" s="50" t="s">
        <v>162</v>
      </c>
      <c r="W276" s="57">
        <v>1</v>
      </c>
      <c r="X276" s="58">
        <v>9.007147933538585E-3</v>
      </c>
      <c r="Y276" s="37"/>
    </row>
    <row r="277" spans="1:25" x14ac:dyDescent="0.3">
      <c r="A277" s="50" t="s">
        <v>167</v>
      </c>
      <c r="B277" s="50" t="s">
        <v>168</v>
      </c>
      <c r="C277" s="57">
        <v>1</v>
      </c>
      <c r="D277" s="58">
        <v>42.906057480000001</v>
      </c>
      <c r="E277" s="37"/>
      <c r="F277" s="50" t="s">
        <v>167</v>
      </c>
      <c r="G277" s="50" t="s">
        <v>168</v>
      </c>
      <c r="H277" s="57">
        <v>1</v>
      </c>
      <c r="I277" s="58">
        <v>5.3933417165260442</v>
      </c>
      <c r="J277" s="37"/>
      <c r="K277" s="50" t="s">
        <v>167</v>
      </c>
      <c r="L277" s="50" t="s">
        <v>168</v>
      </c>
      <c r="M277" s="57">
        <v>1</v>
      </c>
      <c r="N277" s="58">
        <v>9.7698628080440422</v>
      </c>
      <c r="O277" s="37"/>
      <c r="P277" s="50" t="s">
        <v>167</v>
      </c>
      <c r="Q277" s="50" t="s">
        <v>168</v>
      </c>
      <c r="R277" s="57">
        <v>1</v>
      </c>
      <c r="S277" s="58">
        <v>3.0544042340339939</v>
      </c>
      <c r="T277" s="37"/>
      <c r="U277" s="50" t="s">
        <v>167</v>
      </c>
      <c r="V277" s="50" t="s">
        <v>168</v>
      </c>
      <c r="W277" s="57">
        <v>1</v>
      </c>
      <c r="X277" s="58">
        <v>0.5884011705417721</v>
      </c>
      <c r="Y277" s="37"/>
    </row>
    <row r="278" spans="1:25" x14ac:dyDescent="0.3">
      <c r="A278" s="50" t="s">
        <v>167</v>
      </c>
      <c r="B278" s="50" t="s">
        <v>169</v>
      </c>
      <c r="C278" s="57">
        <v>1</v>
      </c>
      <c r="D278" s="58">
        <v>29.254130099999998</v>
      </c>
      <c r="E278" s="37"/>
      <c r="F278" s="50" t="s">
        <v>167</v>
      </c>
      <c r="G278" s="50" t="s">
        <v>169</v>
      </c>
      <c r="H278" s="57">
        <v>1</v>
      </c>
      <c r="I278" s="58">
        <v>3.6772784430859402</v>
      </c>
      <c r="J278" s="37"/>
      <c r="K278" s="50" t="s">
        <v>167</v>
      </c>
      <c r="L278" s="50" t="s">
        <v>169</v>
      </c>
      <c r="M278" s="57">
        <v>1</v>
      </c>
      <c r="N278" s="58">
        <v>6.6612700963936664</v>
      </c>
      <c r="O278" s="37"/>
      <c r="P278" s="50" t="s">
        <v>167</v>
      </c>
      <c r="Q278" s="50" t="s">
        <v>169</v>
      </c>
      <c r="R278" s="57">
        <v>1</v>
      </c>
      <c r="S278" s="58">
        <v>2.0825483413868136</v>
      </c>
      <c r="T278" s="37"/>
      <c r="U278" s="50" t="s">
        <v>167</v>
      </c>
      <c r="V278" s="50" t="s">
        <v>169</v>
      </c>
      <c r="W278" s="57">
        <v>1</v>
      </c>
      <c r="X278" s="58">
        <v>0.40118261627848101</v>
      </c>
      <c r="Y278" s="37"/>
    </row>
    <row r="279" spans="1:25" x14ac:dyDescent="0.3">
      <c r="A279" s="50" t="s">
        <v>167</v>
      </c>
      <c r="B279" s="50" t="s">
        <v>170</v>
      </c>
      <c r="C279" s="57">
        <v>0</v>
      </c>
      <c r="D279" s="58">
        <v>0</v>
      </c>
      <c r="E279" s="37"/>
      <c r="F279" s="50" t="s">
        <v>167</v>
      </c>
      <c r="G279" s="50" t="s">
        <v>170</v>
      </c>
      <c r="H279" s="57">
        <v>0</v>
      </c>
      <c r="I279" s="58">
        <v>0</v>
      </c>
      <c r="J279" s="37"/>
      <c r="K279" s="50" t="s">
        <v>167</v>
      </c>
      <c r="L279" s="50" t="s">
        <v>170</v>
      </c>
      <c r="M279" s="57">
        <v>0</v>
      </c>
      <c r="N279" s="58">
        <v>0</v>
      </c>
      <c r="O279" s="37"/>
      <c r="P279" s="50" t="s">
        <v>167</v>
      </c>
      <c r="Q279" s="50" t="s">
        <v>170</v>
      </c>
      <c r="R279" s="57">
        <v>0</v>
      </c>
      <c r="S279" s="58">
        <v>0</v>
      </c>
      <c r="T279" s="37"/>
      <c r="U279" s="50" t="s">
        <v>167</v>
      </c>
      <c r="V279" s="50" t="s">
        <v>170</v>
      </c>
      <c r="W279" s="57">
        <v>0</v>
      </c>
      <c r="X279" s="58">
        <v>0</v>
      </c>
      <c r="Y279" s="37"/>
    </row>
    <row r="280" spans="1:25" x14ac:dyDescent="0.3">
      <c r="A280" s="50" t="s">
        <v>167</v>
      </c>
      <c r="B280" s="50" t="s">
        <v>171</v>
      </c>
      <c r="C280" s="57">
        <v>0</v>
      </c>
      <c r="D280" s="58">
        <v>0</v>
      </c>
      <c r="E280" s="37"/>
      <c r="F280" s="50" t="s">
        <v>167</v>
      </c>
      <c r="G280" s="50" t="s">
        <v>171</v>
      </c>
      <c r="H280" s="57">
        <v>0</v>
      </c>
      <c r="I280" s="58">
        <v>0</v>
      </c>
      <c r="J280" s="37"/>
      <c r="K280" s="50" t="s">
        <v>167</v>
      </c>
      <c r="L280" s="50" t="s">
        <v>171</v>
      </c>
      <c r="M280" s="57">
        <v>0</v>
      </c>
      <c r="N280" s="58">
        <v>0</v>
      </c>
      <c r="O280" s="37"/>
      <c r="P280" s="50" t="s">
        <v>167</v>
      </c>
      <c r="Q280" s="50" t="s">
        <v>171</v>
      </c>
      <c r="R280" s="57">
        <v>0</v>
      </c>
      <c r="S280" s="58">
        <v>0</v>
      </c>
      <c r="T280" s="37"/>
      <c r="U280" s="50" t="s">
        <v>167</v>
      </c>
      <c r="V280" s="50" t="s">
        <v>171</v>
      </c>
      <c r="W280" s="57">
        <v>0</v>
      </c>
      <c r="X280" s="58">
        <v>0</v>
      </c>
      <c r="Y280" s="37"/>
    </row>
    <row r="281" spans="1:25" x14ac:dyDescent="0.3">
      <c r="A281" s="50" t="s">
        <v>167</v>
      </c>
      <c r="B281" s="50" t="s">
        <v>172</v>
      </c>
      <c r="C281" s="57">
        <v>1</v>
      </c>
      <c r="D281" s="58">
        <v>14.627065049999999</v>
      </c>
      <c r="E281" s="37"/>
      <c r="F281" s="50" t="s">
        <v>167</v>
      </c>
      <c r="G281" s="50" t="s">
        <v>172</v>
      </c>
      <c r="H281" s="57">
        <v>1</v>
      </c>
      <c r="I281" s="58">
        <v>1.8386392215429701</v>
      </c>
      <c r="J281" s="37"/>
      <c r="K281" s="50" t="s">
        <v>167</v>
      </c>
      <c r="L281" s="50" t="s">
        <v>172</v>
      </c>
      <c r="M281" s="57">
        <v>1</v>
      </c>
      <c r="N281" s="58">
        <v>3.3306350481968332</v>
      </c>
      <c r="O281" s="37"/>
      <c r="P281" s="50" t="s">
        <v>167</v>
      </c>
      <c r="Q281" s="50" t="s">
        <v>172</v>
      </c>
      <c r="R281" s="57">
        <v>1</v>
      </c>
      <c r="S281" s="58">
        <v>1.0412741706934068</v>
      </c>
      <c r="T281" s="37"/>
      <c r="U281" s="50" t="s">
        <v>167</v>
      </c>
      <c r="V281" s="50" t="s">
        <v>172</v>
      </c>
      <c r="W281" s="57">
        <v>1</v>
      </c>
      <c r="X281" s="58">
        <v>0.2005913081392405</v>
      </c>
      <c r="Y281" s="37"/>
    </row>
    <row r="282" spans="1:25" x14ac:dyDescent="0.3">
      <c r="A282" s="50" t="s">
        <v>173</v>
      </c>
      <c r="B282" s="50" t="s">
        <v>3</v>
      </c>
      <c r="C282" s="57">
        <v>0</v>
      </c>
      <c r="D282" s="58">
        <v>0</v>
      </c>
      <c r="E282" s="37"/>
      <c r="F282" s="50" t="s">
        <v>173</v>
      </c>
      <c r="G282" s="50" t="s">
        <v>3</v>
      </c>
      <c r="H282" s="57">
        <v>0</v>
      </c>
      <c r="I282" s="58">
        <v>0</v>
      </c>
      <c r="J282" s="37"/>
      <c r="K282" s="50" t="s">
        <v>173</v>
      </c>
      <c r="L282" s="50" t="s">
        <v>3</v>
      </c>
      <c r="M282" s="57">
        <v>0</v>
      </c>
      <c r="N282" s="58">
        <v>0</v>
      </c>
      <c r="O282" s="37"/>
      <c r="P282" s="50" t="s">
        <v>173</v>
      </c>
      <c r="Q282" s="50" t="s">
        <v>3</v>
      </c>
      <c r="R282" s="57">
        <v>0</v>
      </c>
      <c r="S282" s="58">
        <v>0</v>
      </c>
      <c r="T282" s="37"/>
      <c r="U282" s="50" t="s">
        <v>173</v>
      </c>
      <c r="V282" s="50" t="s">
        <v>3</v>
      </c>
      <c r="W282" s="57">
        <v>0</v>
      </c>
      <c r="X282" s="58">
        <v>0</v>
      </c>
      <c r="Y282" s="37"/>
    </row>
    <row r="283" spans="1:25" x14ac:dyDescent="0.3">
      <c r="A283" s="50" t="s">
        <v>173</v>
      </c>
      <c r="B283" s="50" t="s">
        <v>174</v>
      </c>
      <c r="C283" s="57">
        <v>0</v>
      </c>
      <c r="D283" s="58">
        <v>0</v>
      </c>
      <c r="E283" s="37"/>
      <c r="F283" s="50" t="s">
        <v>173</v>
      </c>
      <c r="G283" s="50" t="s">
        <v>174</v>
      </c>
      <c r="H283" s="57">
        <v>0</v>
      </c>
      <c r="I283" s="58">
        <v>0</v>
      </c>
      <c r="J283" s="37"/>
      <c r="K283" s="50" t="s">
        <v>173</v>
      </c>
      <c r="L283" s="50" t="s">
        <v>174</v>
      </c>
      <c r="M283" s="57">
        <v>0</v>
      </c>
      <c r="N283" s="58">
        <v>0</v>
      </c>
      <c r="O283" s="37"/>
      <c r="P283" s="50" t="s">
        <v>173</v>
      </c>
      <c r="Q283" s="50" t="s">
        <v>174</v>
      </c>
      <c r="R283" s="57">
        <v>0</v>
      </c>
      <c r="S283" s="58">
        <v>0</v>
      </c>
      <c r="T283" s="37"/>
      <c r="U283" s="50" t="s">
        <v>173</v>
      </c>
      <c r="V283" s="50" t="s">
        <v>174</v>
      </c>
      <c r="W283" s="57">
        <v>0</v>
      </c>
      <c r="X283" s="58">
        <v>0</v>
      </c>
      <c r="Y283" s="37"/>
    </row>
    <row r="284" spans="1:25" x14ac:dyDescent="0.3">
      <c r="A284" s="50" t="s">
        <v>173</v>
      </c>
      <c r="B284" s="50" t="s">
        <v>175</v>
      </c>
      <c r="C284" s="57">
        <v>0</v>
      </c>
      <c r="D284" s="58">
        <v>0</v>
      </c>
      <c r="E284" s="37"/>
      <c r="F284" s="50" t="s">
        <v>173</v>
      </c>
      <c r="G284" s="50" t="s">
        <v>175</v>
      </c>
      <c r="H284" s="57">
        <v>0</v>
      </c>
      <c r="I284" s="58">
        <v>0</v>
      </c>
      <c r="J284" s="37"/>
      <c r="K284" s="50" t="s">
        <v>173</v>
      </c>
      <c r="L284" s="50" t="s">
        <v>175</v>
      </c>
      <c r="M284" s="57">
        <v>0</v>
      </c>
      <c r="N284" s="58">
        <v>0</v>
      </c>
      <c r="O284" s="37"/>
      <c r="P284" s="50" t="s">
        <v>173</v>
      </c>
      <c r="Q284" s="50" t="s">
        <v>175</v>
      </c>
      <c r="R284" s="57">
        <v>0</v>
      </c>
      <c r="S284" s="58">
        <v>0</v>
      </c>
      <c r="T284" s="37"/>
      <c r="U284" s="50" t="s">
        <v>173</v>
      </c>
      <c r="V284" s="50" t="s">
        <v>175</v>
      </c>
      <c r="W284" s="57">
        <v>0</v>
      </c>
      <c r="X284" s="58">
        <v>0</v>
      </c>
      <c r="Y284" s="37"/>
    </row>
    <row r="285" spans="1:25" x14ac:dyDescent="0.3">
      <c r="A285" s="50" t="s">
        <v>173</v>
      </c>
      <c r="B285" s="50" t="s">
        <v>176</v>
      </c>
      <c r="C285" s="57">
        <v>0</v>
      </c>
      <c r="D285" s="58">
        <v>0</v>
      </c>
      <c r="E285" s="37"/>
      <c r="F285" s="50" t="s">
        <v>173</v>
      </c>
      <c r="G285" s="50" t="s">
        <v>176</v>
      </c>
      <c r="H285" s="57">
        <v>0</v>
      </c>
      <c r="I285" s="58">
        <v>0</v>
      </c>
      <c r="J285" s="37"/>
      <c r="K285" s="50" t="s">
        <v>173</v>
      </c>
      <c r="L285" s="50" t="s">
        <v>176</v>
      </c>
      <c r="M285" s="57">
        <v>0</v>
      </c>
      <c r="N285" s="58">
        <v>0</v>
      </c>
      <c r="O285" s="37"/>
      <c r="P285" s="50" t="s">
        <v>173</v>
      </c>
      <c r="Q285" s="50" t="s">
        <v>176</v>
      </c>
      <c r="R285" s="57">
        <v>0</v>
      </c>
      <c r="S285" s="58">
        <v>0</v>
      </c>
      <c r="T285" s="37"/>
      <c r="U285" s="50" t="s">
        <v>173</v>
      </c>
      <c r="V285" s="50" t="s">
        <v>176</v>
      </c>
      <c r="W285" s="57">
        <v>0</v>
      </c>
      <c r="X285" s="58">
        <v>0</v>
      </c>
      <c r="Y285" s="37"/>
    </row>
    <row r="286" spans="1:25" x14ac:dyDescent="0.3">
      <c r="A286" s="50" t="s">
        <v>173</v>
      </c>
      <c r="B286" s="50" t="s">
        <v>6</v>
      </c>
      <c r="C286" s="57">
        <v>0</v>
      </c>
      <c r="D286" s="58">
        <v>0</v>
      </c>
      <c r="E286" s="37"/>
      <c r="F286" s="50" t="s">
        <v>173</v>
      </c>
      <c r="G286" s="50" t="s">
        <v>6</v>
      </c>
      <c r="H286" s="57">
        <v>0</v>
      </c>
      <c r="I286" s="58">
        <v>0</v>
      </c>
      <c r="J286" s="37"/>
      <c r="K286" s="50" t="s">
        <v>173</v>
      </c>
      <c r="L286" s="50" t="s">
        <v>6</v>
      </c>
      <c r="M286" s="57">
        <v>0</v>
      </c>
      <c r="N286" s="58">
        <v>0</v>
      </c>
      <c r="O286" s="37"/>
      <c r="P286" s="50" t="s">
        <v>173</v>
      </c>
      <c r="Q286" s="50" t="s">
        <v>6</v>
      </c>
      <c r="R286" s="57">
        <v>0</v>
      </c>
      <c r="S286" s="58">
        <v>0</v>
      </c>
      <c r="T286" s="37"/>
      <c r="U286" s="50" t="s">
        <v>173</v>
      </c>
      <c r="V286" s="50" t="s">
        <v>6</v>
      </c>
      <c r="W286" s="57">
        <v>0</v>
      </c>
      <c r="X286" s="58">
        <v>0</v>
      </c>
      <c r="Y286" s="37"/>
    </row>
    <row r="287" spans="1:25" ht="14.5" thickBot="1" x14ac:dyDescent="0.35">
      <c r="A287" s="50" t="s">
        <v>165</v>
      </c>
      <c r="B287" s="50" t="s">
        <v>165</v>
      </c>
      <c r="C287" s="57">
        <v>1</v>
      </c>
      <c r="D287" s="58">
        <v>5.850826019999996</v>
      </c>
      <c r="E287" s="37"/>
      <c r="F287" s="50" t="s">
        <v>165</v>
      </c>
      <c r="G287" s="50" t="s">
        <v>165</v>
      </c>
      <c r="H287" s="57">
        <v>1</v>
      </c>
      <c r="I287" s="58">
        <v>0.73545568861718746</v>
      </c>
      <c r="J287" s="37"/>
      <c r="K287" s="50" t="s">
        <v>165</v>
      </c>
      <c r="L287" s="50" t="s">
        <v>165</v>
      </c>
      <c r="M287" s="57">
        <v>1</v>
      </c>
      <c r="N287" s="58">
        <v>1.3322540192787322</v>
      </c>
      <c r="O287" s="37"/>
      <c r="P287" s="50" t="s">
        <v>165</v>
      </c>
      <c r="Q287" s="50" t="s">
        <v>165</v>
      </c>
      <c r="R287" s="57">
        <v>1</v>
      </c>
      <c r="S287" s="58">
        <v>0.41650966827736235</v>
      </c>
      <c r="T287" s="37"/>
      <c r="U287" s="50" t="s">
        <v>165</v>
      </c>
      <c r="V287" s="50" t="s">
        <v>165</v>
      </c>
      <c r="W287" s="57">
        <v>1</v>
      </c>
      <c r="X287" s="58">
        <v>8.0236523255696121E-2</v>
      </c>
      <c r="Y287" s="37"/>
    </row>
    <row r="288" spans="1:25" ht="15" thickTop="1" thickBot="1" x14ac:dyDescent="0.35">
      <c r="A288" s="72"/>
      <c r="B288" s="72"/>
      <c r="C288" s="59"/>
      <c r="D288" s="60">
        <f>SUM(D261:D287)</f>
        <v>97.513767000000001</v>
      </c>
      <c r="E288" s="37"/>
      <c r="F288" s="72"/>
      <c r="G288" s="72"/>
      <c r="H288" s="59"/>
      <c r="I288" s="60">
        <f>SUM(I261:I287)</f>
        <v>12.257594810286465</v>
      </c>
      <c r="J288" s="37"/>
      <c r="K288" s="72"/>
      <c r="L288" s="72"/>
      <c r="M288" s="59"/>
      <c r="N288" s="60">
        <f>SUM(N261:N287)</f>
        <v>22.204233654645552</v>
      </c>
      <c r="O288" s="37"/>
      <c r="P288" s="72"/>
      <c r="Q288" s="72"/>
      <c r="R288" s="59"/>
      <c r="S288" s="60">
        <f>SUM(S261:S287)</f>
        <v>6.9418278046227115</v>
      </c>
      <c r="T288" s="37"/>
      <c r="U288" s="72"/>
      <c r="V288" s="72"/>
      <c r="W288" s="59"/>
      <c r="X288" s="60">
        <f>SUM(X261:X287)</f>
        <v>1.3372753875949366</v>
      </c>
      <c r="Y288" s="37"/>
    </row>
    <row r="289" spans="1:25" ht="14.5" thickTop="1" x14ac:dyDescent="0.3">
      <c r="E289" s="37"/>
      <c r="J289" s="37"/>
      <c r="O289" s="37"/>
      <c r="T289" s="37"/>
      <c r="Y289" s="37"/>
    </row>
    <row r="290" spans="1:25" ht="15.5" thickBot="1" x14ac:dyDescent="0.35">
      <c r="A290" s="75" t="s">
        <v>16</v>
      </c>
      <c r="B290" s="75"/>
      <c r="C290" s="75"/>
      <c r="D290" s="75"/>
      <c r="E290" s="37"/>
      <c r="F290" s="75" t="s">
        <v>16</v>
      </c>
      <c r="G290" s="75"/>
      <c r="H290" s="75"/>
      <c r="I290" s="75"/>
      <c r="J290" s="37"/>
      <c r="K290" s="75" t="s">
        <v>16</v>
      </c>
      <c r="L290" s="75"/>
      <c r="M290" s="75"/>
      <c r="N290" s="75"/>
      <c r="O290" s="37"/>
      <c r="P290" s="75" t="s">
        <v>16</v>
      </c>
      <c r="Q290" s="75"/>
      <c r="R290" s="75"/>
      <c r="S290" s="75"/>
      <c r="T290" s="37"/>
      <c r="U290" s="75" t="s">
        <v>16</v>
      </c>
      <c r="V290" s="75"/>
      <c r="W290" s="75"/>
      <c r="X290" s="75"/>
      <c r="Y290" s="37"/>
    </row>
    <row r="291" spans="1:25" ht="14.5" thickTop="1" x14ac:dyDescent="0.3">
      <c r="A291" s="50"/>
      <c r="B291" s="51"/>
      <c r="C291" s="52" t="s">
        <v>16</v>
      </c>
      <c r="D291" s="50"/>
      <c r="E291" s="37"/>
      <c r="F291" s="50"/>
      <c r="G291" s="51"/>
      <c r="H291" s="52" t="s">
        <v>16</v>
      </c>
      <c r="I291" s="50"/>
      <c r="J291" s="37"/>
      <c r="K291" s="50"/>
      <c r="L291" s="51"/>
      <c r="M291" s="52" t="s">
        <v>16</v>
      </c>
      <c r="N291" s="50"/>
      <c r="O291" s="37"/>
      <c r="P291" s="50"/>
      <c r="Q291" s="51"/>
      <c r="R291" s="52" t="s">
        <v>16</v>
      </c>
      <c r="S291" s="50"/>
      <c r="T291" s="37"/>
      <c r="U291" s="50"/>
      <c r="V291" s="51"/>
      <c r="W291" s="52" t="s">
        <v>16</v>
      </c>
      <c r="X291" s="50"/>
      <c r="Y291" s="37"/>
    </row>
    <row r="292" spans="1:25" x14ac:dyDescent="0.3">
      <c r="A292" s="50"/>
      <c r="B292" s="54" t="s">
        <v>145</v>
      </c>
      <c r="C292" s="55">
        <v>186.01446200000001</v>
      </c>
      <c r="D292" s="50"/>
      <c r="E292" s="37"/>
      <c r="F292" s="50"/>
      <c r="G292" s="54" t="s">
        <v>145</v>
      </c>
      <c r="H292" s="55">
        <v>10.838480141687043</v>
      </c>
      <c r="I292" s="50"/>
      <c r="J292" s="37"/>
      <c r="K292" s="50"/>
      <c r="L292" s="54" t="s">
        <v>145</v>
      </c>
      <c r="M292" s="55">
        <v>30.175618460288142</v>
      </c>
      <c r="N292" s="50"/>
      <c r="O292" s="37"/>
      <c r="P292" s="50"/>
      <c r="Q292" s="54" t="s">
        <v>145</v>
      </c>
      <c r="R292" s="55">
        <v>9.8224672925347445</v>
      </c>
      <c r="S292" s="50"/>
      <c r="T292" s="37"/>
      <c r="U292" s="50"/>
      <c r="V292" s="54" t="s">
        <v>145</v>
      </c>
      <c r="W292" s="55">
        <v>2.3451274507089717</v>
      </c>
      <c r="X292" s="50"/>
      <c r="Y292" s="37"/>
    </row>
    <row r="293" spans="1:25" ht="15.5" customHeight="1" x14ac:dyDescent="0.3">
      <c r="A293" s="50"/>
      <c r="B293" s="53"/>
      <c r="C293" s="56"/>
      <c r="D293" s="50"/>
      <c r="E293" s="37"/>
      <c r="F293" s="50"/>
      <c r="G293" s="53"/>
      <c r="H293" s="56"/>
      <c r="I293" s="50"/>
      <c r="J293" s="37"/>
      <c r="K293" s="50"/>
      <c r="L293" s="53"/>
      <c r="M293" s="56"/>
      <c r="N293" s="50"/>
      <c r="O293" s="37"/>
      <c r="P293" s="50"/>
      <c r="Q293" s="53"/>
      <c r="R293" s="56"/>
      <c r="S293" s="50"/>
      <c r="T293" s="37"/>
      <c r="U293" s="50"/>
      <c r="V293" s="53"/>
      <c r="W293" s="56"/>
      <c r="X293" s="50"/>
      <c r="Y293" s="37"/>
    </row>
    <row r="294" spans="1:25" ht="14.5" thickBot="1" x14ac:dyDescent="0.35">
      <c r="A294" s="74" t="s">
        <v>166</v>
      </c>
      <c r="B294" s="74"/>
      <c r="C294" s="74"/>
      <c r="D294" s="74"/>
      <c r="E294" s="37"/>
      <c r="F294" s="74" t="s">
        <v>166</v>
      </c>
      <c r="G294" s="74"/>
      <c r="H294" s="74"/>
      <c r="I294" s="74"/>
      <c r="J294" s="37"/>
      <c r="K294" s="74" t="s">
        <v>166</v>
      </c>
      <c r="L294" s="74"/>
      <c r="M294" s="74"/>
      <c r="N294" s="74"/>
      <c r="O294" s="37"/>
      <c r="P294" s="74" t="s">
        <v>166</v>
      </c>
      <c r="Q294" s="74"/>
      <c r="R294" s="74"/>
      <c r="S294" s="74"/>
      <c r="T294" s="37"/>
      <c r="U294" s="74" t="s">
        <v>166</v>
      </c>
      <c r="V294" s="74"/>
      <c r="W294" s="74"/>
      <c r="X294" s="74"/>
      <c r="Y294" s="37"/>
    </row>
    <row r="295" spans="1:25" ht="14.5" thickTop="1" x14ac:dyDescent="0.3">
      <c r="A295" s="73" t="s">
        <v>33</v>
      </c>
      <c r="B295" s="70" t="s">
        <v>52</v>
      </c>
      <c r="C295" s="70" t="s">
        <v>146</v>
      </c>
      <c r="D295" s="42" t="s">
        <v>147</v>
      </c>
      <c r="E295" s="37"/>
      <c r="F295" s="73" t="s">
        <v>33</v>
      </c>
      <c r="G295" s="70" t="s">
        <v>52</v>
      </c>
      <c r="H295" s="70" t="s">
        <v>146</v>
      </c>
      <c r="I295" s="42" t="s">
        <v>147</v>
      </c>
      <c r="J295" s="37"/>
      <c r="K295" s="73" t="s">
        <v>33</v>
      </c>
      <c r="L295" s="70" t="s">
        <v>52</v>
      </c>
      <c r="M295" s="70" t="s">
        <v>146</v>
      </c>
      <c r="N295" s="42" t="s">
        <v>147</v>
      </c>
      <c r="O295" s="37"/>
      <c r="P295" s="73" t="s">
        <v>33</v>
      </c>
      <c r="Q295" s="70" t="s">
        <v>52</v>
      </c>
      <c r="R295" s="70" t="s">
        <v>146</v>
      </c>
      <c r="S295" s="42" t="s">
        <v>147</v>
      </c>
      <c r="T295" s="37"/>
      <c r="U295" s="73" t="s">
        <v>33</v>
      </c>
      <c r="V295" s="70" t="s">
        <v>52</v>
      </c>
      <c r="W295" s="70" t="s">
        <v>146</v>
      </c>
      <c r="X295" s="42" t="s">
        <v>147</v>
      </c>
      <c r="Y295" s="37"/>
    </row>
    <row r="296" spans="1:25" ht="14.5" thickBot="1" x14ac:dyDescent="0.35">
      <c r="A296" s="74"/>
      <c r="B296" s="71"/>
      <c r="C296" s="71"/>
      <c r="D296" s="43" t="s">
        <v>148</v>
      </c>
      <c r="E296" s="37"/>
      <c r="F296" s="74"/>
      <c r="G296" s="71"/>
      <c r="H296" s="71"/>
      <c r="I296" s="43" t="s">
        <v>148</v>
      </c>
      <c r="J296" s="37"/>
      <c r="K296" s="74"/>
      <c r="L296" s="71"/>
      <c r="M296" s="71"/>
      <c r="N296" s="43" t="s">
        <v>148</v>
      </c>
      <c r="O296" s="37"/>
      <c r="P296" s="74"/>
      <c r="Q296" s="71"/>
      <c r="R296" s="71"/>
      <c r="S296" s="43" t="s">
        <v>148</v>
      </c>
      <c r="T296" s="37"/>
      <c r="U296" s="74"/>
      <c r="V296" s="71"/>
      <c r="W296" s="71"/>
      <c r="X296" s="43" t="s">
        <v>148</v>
      </c>
      <c r="Y296" s="37"/>
    </row>
    <row r="297" spans="1:25" ht="14.5" thickTop="1" x14ac:dyDescent="0.3">
      <c r="A297" s="50" t="s">
        <v>149</v>
      </c>
      <c r="B297" s="50" t="s">
        <v>150</v>
      </c>
      <c r="C297" s="57">
        <v>2.5000000000000001E-2</v>
      </c>
      <c r="D297" s="58">
        <v>3.2799340664096759E-3</v>
      </c>
      <c r="E297" s="37"/>
      <c r="F297" s="50" t="s">
        <v>149</v>
      </c>
      <c r="G297" s="50" t="s">
        <v>150</v>
      </c>
      <c r="H297" s="57">
        <v>2.5000000000000001E-2</v>
      </c>
      <c r="I297" s="58">
        <v>0</v>
      </c>
      <c r="J297" s="37"/>
      <c r="K297" s="50" t="s">
        <v>149</v>
      </c>
      <c r="L297" s="50" t="s">
        <v>150</v>
      </c>
      <c r="M297" s="57">
        <v>2.5000000000000001E-2</v>
      </c>
      <c r="N297" s="58">
        <v>4.9932583496797216E-4</v>
      </c>
      <c r="O297" s="37"/>
      <c r="P297" s="50" t="s">
        <v>149</v>
      </c>
      <c r="Q297" s="50" t="s">
        <v>150</v>
      </c>
      <c r="R297" s="57">
        <v>2.5000000000000001E-2</v>
      </c>
      <c r="S297" s="58">
        <v>1.6573107220147699E-4</v>
      </c>
      <c r="T297" s="37"/>
      <c r="U297" s="50" t="s">
        <v>149</v>
      </c>
      <c r="V297" s="50" t="s">
        <v>150</v>
      </c>
      <c r="W297" s="57">
        <v>2.5000000000000001E-2</v>
      </c>
      <c r="X297" s="58">
        <v>0</v>
      </c>
      <c r="Y297" s="37"/>
    </row>
    <row r="298" spans="1:25" x14ac:dyDescent="0.3">
      <c r="A298" s="50" t="s">
        <v>149</v>
      </c>
      <c r="B298" s="50" t="s">
        <v>151</v>
      </c>
      <c r="C298" s="57">
        <v>2.5000000000000001E-2</v>
      </c>
      <c r="D298" s="58">
        <v>0</v>
      </c>
      <c r="E298" s="37"/>
      <c r="F298" s="50" t="s">
        <v>149</v>
      </c>
      <c r="G298" s="50" t="s">
        <v>151</v>
      </c>
      <c r="H298" s="57">
        <v>2.5000000000000001E-2</v>
      </c>
      <c r="I298" s="58">
        <v>0</v>
      </c>
      <c r="J298" s="37"/>
      <c r="K298" s="50" t="s">
        <v>149</v>
      </c>
      <c r="L298" s="50" t="s">
        <v>151</v>
      </c>
      <c r="M298" s="57">
        <v>2.5000000000000001E-2</v>
      </c>
      <c r="N298" s="58">
        <v>0</v>
      </c>
      <c r="O298" s="37"/>
      <c r="P298" s="50" t="s">
        <v>149</v>
      </c>
      <c r="Q298" s="50" t="s">
        <v>151</v>
      </c>
      <c r="R298" s="57">
        <v>2.5000000000000001E-2</v>
      </c>
      <c r="S298" s="58">
        <v>0</v>
      </c>
      <c r="T298" s="37"/>
      <c r="U298" s="50" t="s">
        <v>149</v>
      </c>
      <c r="V298" s="50" t="s">
        <v>151</v>
      </c>
      <c r="W298" s="57">
        <v>2.5000000000000001E-2</v>
      </c>
      <c r="X298" s="58">
        <v>0</v>
      </c>
      <c r="Y298" s="37"/>
    </row>
    <row r="299" spans="1:25" x14ac:dyDescent="0.3">
      <c r="A299" s="50" t="s">
        <v>149</v>
      </c>
      <c r="B299" s="50" t="s">
        <v>152</v>
      </c>
      <c r="C299" s="57">
        <v>0.13126147999625579</v>
      </c>
      <c r="D299" s="58">
        <v>3.1195529280188552</v>
      </c>
      <c r="E299" s="37"/>
      <c r="F299" s="50" t="s">
        <v>149</v>
      </c>
      <c r="G299" s="50" t="s">
        <v>152</v>
      </c>
      <c r="H299" s="57">
        <v>0.10219626602208236</v>
      </c>
      <c r="I299" s="58">
        <v>0.16941866885494572</v>
      </c>
      <c r="J299" s="37"/>
      <c r="K299" s="50" t="s">
        <v>149</v>
      </c>
      <c r="L299" s="50" t="s">
        <v>152</v>
      </c>
      <c r="M299" s="57">
        <v>0.13713845026267724</v>
      </c>
      <c r="N299" s="58">
        <v>0.54260833159419053</v>
      </c>
      <c r="O299" s="37"/>
      <c r="P299" s="50" t="s">
        <v>149</v>
      </c>
      <c r="Q299" s="50" t="s">
        <v>152</v>
      </c>
      <c r="R299" s="57">
        <v>0.13722176436708539</v>
      </c>
      <c r="S299" s="58">
        <v>0.17926638181252297</v>
      </c>
      <c r="T299" s="37"/>
      <c r="U299" s="50" t="s">
        <v>149</v>
      </c>
      <c r="V299" s="50" t="s">
        <v>152</v>
      </c>
      <c r="W299" s="57">
        <v>0.1063795015731996</v>
      </c>
      <c r="X299" s="58">
        <v>3.9743348151176437E-2</v>
      </c>
      <c r="Y299" s="37"/>
    </row>
    <row r="300" spans="1:25" x14ac:dyDescent="0.3">
      <c r="A300" s="50" t="s">
        <v>149</v>
      </c>
      <c r="B300" s="50" t="s">
        <v>153</v>
      </c>
      <c r="C300" s="57">
        <v>2.2057197037608587E-2</v>
      </c>
      <c r="D300" s="58">
        <v>0.36163907469175743</v>
      </c>
      <c r="E300" s="37"/>
      <c r="F300" s="50" t="s">
        <v>149</v>
      </c>
      <c r="G300" s="50" t="s">
        <v>153</v>
      </c>
      <c r="H300" s="57">
        <v>1.6909917018605058E-2</v>
      </c>
      <c r="I300" s="58">
        <v>1.7883569147475797E-2</v>
      </c>
      <c r="J300" s="37"/>
      <c r="K300" s="50" t="s">
        <v>149</v>
      </c>
      <c r="L300" s="50" t="s">
        <v>153</v>
      </c>
      <c r="M300" s="57">
        <v>2.2057197037608587E-2</v>
      </c>
      <c r="N300" s="58">
        <v>6.2992895186781764E-2</v>
      </c>
      <c r="O300" s="37"/>
      <c r="P300" s="50" t="s">
        <v>149</v>
      </c>
      <c r="Q300" s="50" t="s">
        <v>153</v>
      </c>
      <c r="R300" s="57">
        <v>2.2057197037608587E-2</v>
      </c>
      <c r="S300" s="58">
        <v>2.0812085225617519E-2</v>
      </c>
      <c r="T300" s="37"/>
      <c r="U300" s="50" t="s">
        <v>149</v>
      </c>
      <c r="V300" s="50" t="s">
        <v>153</v>
      </c>
      <c r="W300" s="57">
        <v>1.6909917018605058E-2</v>
      </c>
      <c r="X300" s="58">
        <v>4.1946847701787261E-3</v>
      </c>
      <c r="Y300" s="37"/>
    </row>
    <row r="301" spans="1:25" x14ac:dyDescent="0.3">
      <c r="A301" s="50" t="s">
        <v>149</v>
      </c>
      <c r="B301" s="50" t="s">
        <v>154</v>
      </c>
      <c r="C301" s="57">
        <v>0</v>
      </c>
      <c r="D301" s="58">
        <v>0</v>
      </c>
      <c r="E301" s="37"/>
      <c r="F301" s="50" t="s">
        <v>149</v>
      </c>
      <c r="G301" s="50" t="s">
        <v>154</v>
      </c>
      <c r="H301" s="57">
        <v>0</v>
      </c>
      <c r="I301" s="58">
        <v>0</v>
      </c>
      <c r="J301" s="37"/>
      <c r="K301" s="50" t="s">
        <v>149</v>
      </c>
      <c r="L301" s="50" t="s">
        <v>154</v>
      </c>
      <c r="M301" s="57">
        <v>0</v>
      </c>
      <c r="N301" s="58">
        <v>0</v>
      </c>
      <c r="O301" s="37"/>
      <c r="P301" s="50" t="s">
        <v>149</v>
      </c>
      <c r="Q301" s="50" t="s">
        <v>154</v>
      </c>
      <c r="R301" s="57">
        <v>0</v>
      </c>
      <c r="S301" s="58">
        <v>0</v>
      </c>
      <c r="T301" s="37"/>
      <c r="U301" s="50" t="s">
        <v>149</v>
      </c>
      <c r="V301" s="50" t="s">
        <v>154</v>
      </c>
      <c r="W301" s="57">
        <v>0</v>
      </c>
      <c r="X301" s="58">
        <v>0</v>
      </c>
      <c r="Y301" s="37"/>
    </row>
    <row r="302" spans="1:25" x14ac:dyDescent="0.3">
      <c r="A302" s="50" t="s">
        <v>155</v>
      </c>
      <c r="B302" s="50" t="s">
        <v>156</v>
      </c>
      <c r="C302" s="57">
        <v>6.1425035015076242E-2</v>
      </c>
      <c r="D302" s="58">
        <v>1.6153880145614623</v>
      </c>
      <c r="E302" s="37"/>
      <c r="F302" s="50" t="s">
        <v>155</v>
      </c>
      <c r="G302" s="50" t="s">
        <v>156</v>
      </c>
      <c r="H302" s="57">
        <v>4.7570697875112767E-3</v>
      </c>
      <c r="I302" s="58">
        <v>8.0329374474678132E-3</v>
      </c>
      <c r="J302" s="37"/>
      <c r="K302" s="50" t="s">
        <v>155</v>
      </c>
      <c r="L302" s="50" t="s">
        <v>156</v>
      </c>
      <c r="M302" s="57">
        <v>6.1425035015076242E-2</v>
      </c>
      <c r="N302" s="58">
        <v>9.118471956415157E-2</v>
      </c>
      <c r="O302" s="37"/>
      <c r="P302" s="50" t="s">
        <v>155</v>
      </c>
      <c r="Q302" s="50" t="s">
        <v>156</v>
      </c>
      <c r="R302" s="57">
        <v>6.1425035015076242E-2</v>
      </c>
      <c r="S302" s="58">
        <v>2.8840893038840184E-2</v>
      </c>
      <c r="T302" s="37"/>
      <c r="U302" s="50" t="s">
        <v>155</v>
      </c>
      <c r="V302" s="50" t="s">
        <v>156</v>
      </c>
      <c r="W302" s="57">
        <v>4.7570697875112767E-3</v>
      </c>
      <c r="X302" s="58">
        <v>1.1554614980700559E-3</v>
      </c>
      <c r="Y302" s="37"/>
    </row>
    <row r="303" spans="1:25" x14ac:dyDescent="0.3">
      <c r="A303" s="50" t="s">
        <v>155</v>
      </c>
      <c r="B303" s="50" t="s">
        <v>157</v>
      </c>
      <c r="C303" s="57">
        <v>9.5741190985577981E-3</v>
      </c>
      <c r="D303" s="58">
        <v>0.23979546757392634</v>
      </c>
      <c r="E303" s="37"/>
      <c r="F303" s="50" t="s">
        <v>155</v>
      </c>
      <c r="G303" s="50" t="s">
        <v>157</v>
      </c>
      <c r="H303" s="57">
        <v>2.5730948006811107E-2</v>
      </c>
      <c r="I303" s="58">
        <v>4.1381035172092968E-2</v>
      </c>
      <c r="J303" s="37"/>
      <c r="K303" s="50" t="s">
        <v>155</v>
      </c>
      <c r="L303" s="50" t="s">
        <v>157</v>
      </c>
      <c r="M303" s="57">
        <v>9.5741190985577981E-3</v>
      </c>
      <c r="N303" s="58">
        <v>1.3535870184984051E-2</v>
      </c>
      <c r="O303" s="37"/>
      <c r="P303" s="50" t="s">
        <v>155</v>
      </c>
      <c r="Q303" s="50" t="s">
        <v>157</v>
      </c>
      <c r="R303" s="57">
        <v>9.5741190985577981E-3</v>
      </c>
      <c r="S303" s="58">
        <v>4.2812719725271583E-3</v>
      </c>
      <c r="T303" s="37"/>
      <c r="U303" s="50" t="s">
        <v>155</v>
      </c>
      <c r="V303" s="50" t="s">
        <v>157</v>
      </c>
      <c r="W303" s="57">
        <v>2.5730948006811107E-2</v>
      </c>
      <c r="X303" s="58">
        <v>5.9522675489908699E-3</v>
      </c>
      <c r="Y303" s="37"/>
    </row>
    <row r="304" spans="1:25" x14ac:dyDescent="0.3">
      <c r="A304" s="50" t="s">
        <v>155</v>
      </c>
      <c r="B304" s="50" t="s">
        <v>153</v>
      </c>
      <c r="C304" s="57">
        <v>2.2057197037608587E-2</v>
      </c>
      <c r="D304" s="58">
        <v>0.47100483766424595</v>
      </c>
      <c r="E304" s="37"/>
      <c r="F304" s="50" t="s">
        <v>155</v>
      </c>
      <c r="G304" s="50" t="s">
        <v>153</v>
      </c>
      <c r="H304" s="57">
        <v>1.6909917018605058E-2</v>
      </c>
      <c r="I304" s="58">
        <v>2.4287868361723707E-2</v>
      </c>
      <c r="J304" s="37"/>
      <c r="K304" s="50" t="s">
        <v>155</v>
      </c>
      <c r="L304" s="50" t="s">
        <v>153</v>
      </c>
      <c r="M304" s="57">
        <v>2.2057197037608587E-2</v>
      </c>
      <c r="N304" s="58">
        <v>2.975117378798289E-2</v>
      </c>
      <c r="O304" s="37"/>
      <c r="P304" s="50" t="s">
        <v>155</v>
      </c>
      <c r="Q304" s="50" t="s">
        <v>153</v>
      </c>
      <c r="R304" s="57">
        <v>2.2057197037608587E-2</v>
      </c>
      <c r="S304" s="58">
        <v>9.5283633612978542E-3</v>
      </c>
      <c r="T304" s="37"/>
      <c r="U304" s="50" t="s">
        <v>155</v>
      </c>
      <c r="V304" s="50" t="s">
        <v>153</v>
      </c>
      <c r="W304" s="57">
        <v>1.6909917018605058E-2</v>
      </c>
      <c r="X304" s="58">
        <v>3.4047228666019003E-3</v>
      </c>
      <c r="Y304" s="37"/>
    </row>
    <row r="305" spans="1:25" x14ac:dyDescent="0.3">
      <c r="A305" s="50" t="s">
        <v>155</v>
      </c>
      <c r="B305" s="50" t="s">
        <v>154</v>
      </c>
      <c r="C305" s="57">
        <v>0</v>
      </c>
      <c r="D305" s="58">
        <v>0</v>
      </c>
      <c r="E305" s="37"/>
      <c r="F305" s="50" t="s">
        <v>155</v>
      </c>
      <c r="G305" s="50" t="s">
        <v>154</v>
      </c>
      <c r="H305" s="57">
        <v>0</v>
      </c>
      <c r="I305" s="58">
        <v>0</v>
      </c>
      <c r="J305" s="37"/>
      <c r="K305" s="50" t="s">
        <v>155</v>
      </c>
      <c r="L305" s="50" t="s">
        <v>154</v>
      </c>
      <c r="M305" s="57">
        <v>0</v>
      </c>
      <c r="N305" s="58">
        <v>0</v>
      </c>
      <c r="O305" s="37"/>
      <c r="P305" s="50" t="s">
        <v>155</v>
      </c>
      <c r="Q305" s="50" t="s">
        <v>154</v>
      </c>
      <c r="R305" s="57">
        <v>0</v>
      </c>
      <c r="S305" s="58">
        <v>0</v>
      </c>
      <c r="T305" s="37"/>
      <c r="U305" s="50" t="s">
        <v>155</v>
      </c>
      <c r="V305" s="50" t="s">
        <v>154</v>
      </c>
      <c r="W305" s="57">
        <v>0</v>
      </c>
      <c r="X305" s="58">
        <v>0</v>
      </c>
      <c r="Y305" s="37"/>
    </row>
    <row r="306" spans="1:25" x14ac:dyDescent="0.3">
      <c r="A306" s="50" t="s">
        <v>158</v>
      </c>
      <c r="B306" s="50" t="s">
        <v>158</v>
      </c>
      <c r="C306" s="57">
        <v>1</v>
      </c>
      <c r="D306" s="58">
        <v>7.2103520834233432</v>
      </c>
      <c r="E306" s="37"/>
      <c r="F306" s="50" t="s">
        <v>158</v>
      </c>
      <c r="G306" s="50" t="s">
        <v>158</v>
      </c>
      <c r="H306" s="57">
        <v>1</v>
      </c>
      <c r="I306" s="58">
        <v>0.49768953093438706</v>
      </c>
      <c r="J306" s="37"/>
      <c r="K306" s="50" t="s">
        <v>158</v>
      </c>
      <c r="L306" s="50" t="s">
        <v>158</v>
      </c>
      <c r="M306" s="57">
        <v>1</v>
      </c>
      <c r="N306" s="58">
        <v>1.371720976067111</v>
      </c>
      <c r="O306" s="37"/>
      <c r="P306" s="50" t="s">
        <v>158</v>
      </c>
      <c r="Q306" s="50" t="s">
        <v>158</v>
      </c>
      <c r="R306" s="57">
        <v>1</v>
      </c>
      <c r="S306" s="58">
        <v>0.44467798399442493</v>
      </c>
      <c r="T306" s="37"/>
      <c r="U306" s="50" t="s">
        <v>158</v>
      </c>
      <c r="V306" s="50" t="s">
        <v>158</v>
      </c>
      <c r="W306" s="57">
        <v>1</v>
      </c>
      <c r="X306" s="58">
        <v>0.10970843671461</v>
      </c>
      <c r="Y306" s="37"/>
    </row>
    <row r="307" spans="1:25" x14ac:dyDescent="0.3">
      <c r="A307" s="50" t="s">
        <v>159</v>
      </c>
      <c r="B307" s="50" t="s">
        <v>160</v>
      </c>
      <c r="C307" s="57">
        <v>1</v>
      </c>
      <c r="D307" s="58">
        <v>0.41799441242906804</v>
      </c>
      <c r="E307" s="37"/>
      <c r="F307" s="50" t="s">
        <v>159</v>
      </c>
      <c r="G307" s="50" t="s">
        <v>160</v>
      </c>
      <c r="H307" s="57">
        <v>1</v>
      </c>
      <c r="I307" s="58">
        <v>2.4355225339676E-2</v>
      </c>
      <c r="J307" s="37"/>
      <c r="K307" s="50" t="s">
        <v>159</v>
      </c>
      <c r="L307" s="50" t="s">
        <v>160</v>
      </c>
      <c r="M307" s="57">
        <v>1</v>
      </c>
      <c r="N307" s="58">
        <v>6.78078455426325E-2</v>
      </c>
      <c r="O307" s="37"/>
      <c r="P307" s="50" t="s">
        <v>159</v>
      </c>
      <c r="Q307" s="50" t="s">
        <v>160</v>
      </c>
      <c r="R307" s="57">
        <v>1</v>
      </c>
      <c r="S307" s="58">
        <v>2.2072135684518972E-2</v>
      </c>
      <c r="T307" s="37"/>
      <c r="U307" s="50" t="s">
        <v>159</v>
      </c>
      <c r="V307" s="50" t="s">
        <v>160</v>
      </c>
      <c r="W307" s="57">
        <v>1</v>
      </c>
      <c r="X307" s="58">
        <v>5.2697524713448103E-3</v>
      </c>
      <c r="Y307" s="37"/>
    </row>
    <row r="308" spans="1:25" x14ac:dyDescent="0.3">
      <c r="A308" s="50" t="s">
        <v>159</v>
      </c>
      <c r="B308" s="50" t="s">
        <v>161</v>
      </c>
      <c r="C308" s="57">
        <v>1</v>
      </c>
      <c r="D308" s="58">
        <v>1.2818421536238811</v>
      </c>
      <c r="E308" s="37"/>
      <c r="F308" s="50" t="s">
        <v>159</v>
      </c>
      <c r="G308" s="50" t="s">
        <v>161</v>
      </c>
      <c r="H308" s="57">
        <v>1</v>
      </c>
      <c r="I308" s="58">
        <v>7.4688927825567616E-2</v>
      </c>
      <c r="J308" s="37"/>
      <c r="K308" s="50" t="s">
        <v>159</v>
      </c>
      <c r="L308" s="50" t="s">
        <v>161</v>
      </c>
      <c r="M308" s="57">
        <v>1</v>
      </c>
      <c r="N308" s="58">
        <v>0.20794286281928065</v>
      </c>
      <c r="O308" s="37"/>
      <c r="P308" s="50" t="s">
        <v>159</v>
      </c>
      <c r="Q308" s="50" t="s">
        <v>161</v>
      </c>
      <c r="R308" s="57">
        <v>1</v>
      </c>
      <c r="S308" s="58">
        <v>6.7687493180841329E-2</v>
      </c>
      <c r="T308" s="37"/>
      <c r="U308" s="50" t="s">
        <v>159</v>
      </c>
      <c r="V308" s="50" t="s">
        <v>161</v>
      </c>
      <c r="W308" s="57">
        <v>1</v>
      </c>
      <c r="X308" s="58">
        <v>1.6160481231503765E-2</v>
      </c>
      <c r="Y308" s="37"/>
    </row>
    <row r="309" spans="1:25" x14ac:dyDescent="0.3">
      <c r="A309" s="50" t="s">
        <v>159</v>
      </c>
      <c r="B309" s="50" t="s">
        <v>162</v>
      </c>
      <c r="C309" s="57">
        <v>1</v>
      </c>
      <c r="D309" s="58">
        <v>3.7298921538014831</v>
      </c>
      <c r="E309" s="37"/>
      <c r="F309" s="50" t="s">
        <v>159</v>
      </c>
      <c r="G309" s="50" t="s">
        <v>162</v>
      </c>
      <c r="H309" s="57">
        <v>1</v>
      </c>
      <c r="I309" s="58">
        <v>0.21732913454660149</v>
      </c>
      <c r="J309" s="37"/>
      <c r="K309" s="50" t="s">
        <v>159</v>
      </c>
      <c r="L309" s="50" t="s">
        <v>162</v>
      </c>
      <c r="M309" s="57">
        <v>1</v>
      </c>
      <c r="N309" s="58">
        <v>0.60507017207692138</v>
      </c>
      <c r="O309" s="37"/>
      <c r="P309" s="50" t="s">
        <v>159</v>
      </c>
      <c r="Q309" s="50" t="s">
        <v>162</v>
      </c>
      <c r="R309" s="57">
        <v>1</v>
      </c>
      <c r="S309" s="58">
        <v>0.19695642635246841</v>
      </c>
      <c r="T309" s="37"/>
      <c r="U309" s="50" t="s">
        <v>159</v>
      </c>
      <c r="V309" s="50" t="s">
        <v>162</v>
      </c>
      <c r="W309" s="57">
        <v>1</v>
      </c>
      <c r="X309" s="58">
        <v>4.7023615174952738E-2</v>
      </c>
      <c r="Y309" s="37"/>
    </row>
    <row r="310" spans="1:25" x14ac:dyDescent="0.3">
      <c r="A310" s="50" t="s">
        <v>163</v>
      </c>
      <c r="B310" s="50" t="s">
        <v>160</v>
      </c>
      <c r="C310" s="57">
        <v>1</v>
      </c>
      <c r="D310" s="58">
        <v>0.63612405969618568</v>
      </c>
      <c r="E310" s="37"/>
      <c r="F310" s="50" t="s">
        <v>163</v>
      </c>
      <c r="G310" s="50" t="s">
        <v>160</v>
      </c>
      <c r="H310" s="57">
        <v>1</v>
      </c>
      <c r="I310" s="58">
        <v>3.7064956748720172E-2</v>
      </c>
      <c r="J310" s="37"/>
      <c r="K310" s="50" t="s">
        <v>163</v>
      </c>
      <c r="L310" s="50" t="s">
        <v>160</v>
      </c>
      <c r="M310" s="57">
        <v>1</v>
      </c>
      <c r="N310" s="58">
        <v>0.10319325020439357</v>
      </c>
      <c r="O310" s="37"/>
      <c r="P310" s="50" t="s">
        <v>163</v>
      </c>
      <c r="Q310" s="50" t="s">
        <v>160</v>
      </c>
      <c r="R310" s="57">
        <v>1</v>
      </c>
      <c r="S310" s="58">
        <v>3.3590440781750629E-2</v>
      </c>
      <c r="T310" s="37"/>
      <c r="U310" s="50" t="s">
        <v>163</v>
      </c>
      <c r="V310" s="50" t="s">
        <v>160</v>
      </c>
      <c r="W310" s="57">
        <v>1</v>
      </c>
      <c r="X310" s="58">
        <v>8.0197635087639434E-3</v>
      </c>
      <c r="Y310" s="37"/>
    </row>
    <row r="311" spans="1:25" x14ac:dyDescent="0.3">
      <c r="A311" s="50" t="s">
        <v>163</v>
      </c>
      <c r="B311" s="50" t="s">
        <v>164</v>
      </c>
      <c r="C311" s="57">
        <v>1</v>
      </c>
      <c r="D311" s="58">
        <v>0.37241321190512044</v>
      </c>
      <c r="E311" s="37"/>
      <c r="F311" s="50" t="s">
        <v>163</v>
      </c>
      <c r="G311" s="50" t="s">
        <v>164</v>
      </c>
      <c r="H311" s="57">
        <v>1</v>
      </c>
      <c r="I311" s="58">
        <v>2.1699351536094744E-2</v>
      </c>
      <c r="J311" s="37"/>
      <c r="K311" s="50" t="s">
        <v>163</v>
      </c>
      <c r="L311" s="50" t="s">
        <v>164</v>
      </c>
      <c r="M311" s="57">
        <v>1</v>
      </c>
      <c r="N311" s="58">
        <v>6.0413576832640863E-2</v>
      </c>
      <c r="O311" s="37"/>
      <c r="P311" s="50" t="s">
        <v>163</v>
      </c>
      <c r="Q311" s="50" t="s">
        <v>164</v>
      </c>
      <c r="R311" s="57">
        <v>1</v>
      </c>
      <c r="S311" s="58">
        <v>1.9665226853414538E-2</v>
      </c>
      <c r="T311" s="37"/>
      <c r="U311" s="50" t="s">
        <v>163</v>
      </c>
      <c r="V311" s="50" t="s">
        <v>164</v>
      </c>
      <c r="W311" s="57">
        <v>1</v>
      </c>
      <c r="X311" s="58">
        <v>4.6950997081366469E-3</v>
      </c>
      <c r="Y311" s="37"/>
    </row>
    <row r="312" spans="1:25" x14ac:dyDescent="0.3">
      <c r="A312" s="50" t="s">
        <v>163</v>
      </c>
      <c r="B312" s="50" t="s">
        <v>162</v>
      </c>
      <c r="C312" s="57">
        <v>1</v>
      </c>
      <c r="D312" s="58">
        <v>1.0023124885442614</v>
      </c>
      <c r="E312" s="37"/>
      <c r="F312" s="50" t="s">
        <v>163</v>
      </c>
      <c r="G312" s="50" t="s">
        <v>162</v>
      </c>
      <c r="H312" s="57">
        <v>1</v>
      </c>
      <c r="I312" s="58">
        <v>5.8401609670821732E-2</v>
      </c>
      <c r="J312" s="37"/>
      <c r="K312" s="50" t="s">
        <v>163</v>
      </c>
      <c r="L312" s="50" t="s">
        <v>162</v>
      </c>
      <c r="M312" s="57">
        <v>1</v>
      </c>
      <c r="N312" s="58">
        <v>0.16259703093565686</v>
      </c>
      <c r="O312" s="37"/>
      <c r="P312" s="50" t="s">
        <v>163</v>
      </c>
      <c r="Q312" s="50" t="s">
        <v>162</v>
      </c>
      <c r="R312" s="57">
        <v>1</v>
      </c>
      <c r="S312" s="58">
        <v>5.2926968848395865E-2</v>
      </c>
      <c r="T312" s="37"/>
      <c r="U312" s="50" t="s">
        <v>163</v>
      </c>
      <c r="V312" s="50" t="s">
        <v>162</v>
      </c>
      <c r="W312" s="57">
        <v>1</v>
      </c>
      <c r="X312" s="58">
        <v>1.2636385933656975E-2</v>
      </c>
      <c r="Y312" s="37"/>
    </row>
    <row r="313" spans="1:25" x14ac:dyDescent="0.3">
      <c r="A313" s="50" t="s">
        <v>167</v>
      </c>
      <c r="B313" s="50" t="s">
        <v>168</v>
      </c>
      <c r="C313" s="57">
        <v>1</v>
      </c>
      <c r="D313" s="58">
        <v>132.07026801999999</v>
      </c>
      <c r="E313" s="37"/>
      <c r="F313" s="50" t="s">
        <v>167</v>
      </c>
      <c r="G313" s="50" t="s">
        <v>168</v>
      </c>
      <c r="H313" s="57">
        <v>1</v>
      </c>
      <c r="I313" s="58">
        <v>7.6953209005978005</v>
      </c>
      <c r="J313" s="37"/>
      <c r="K313" s="50" t="s">
        <v>167</v>
      </c>
      <c r="L313" s="50" t="s">
        <v>168</v>
      </c>
      <c r="M313" s="57">
        <v>1</v>
      </c>
      <c r="N313" s="58">
        <v>21.424689106804575</v>
      </c>
      <c r="O313" s="37"/>
      <c r="P313" s="50" t="s">
        <v>167</v>
      </c>
      <c r="Q313" s="50" t="s">
        <v>168</v>
      </c>
      <c r="R313" s="57">
        <v>1</v>
      </c>
      <c r="S313" s="58">
        <v>6.9739517776996669</v>
      </c>
      <c r="T313" s="37"/>
      <c r="U313" s="50" t="s">
        <v>167</v>
      </c>
      <c r="V313" s="50" t="s">
        <v>168</v>
      </c>
      <c r="W313" s="57">
        <v>1</v>
      </c>
      <c r="X313" s="58">
        <v>1.6650404900033697</v>
      </c>
      <c r="Y313" s="37"/>
    </row>
    <row r="314" spans="1:25" x14ac:dyDescent="0.3">
      <c r="A314" s="50" t="s">
        <v>167</v>
      </c>
      <c r="B314" s="50" t="s">
        <v>169</v>
      </c>
      <c r="C314" s="57">
        <v>0</v>
      </c>
      <c r="D314" s="58">
        <v>0</v>
      </c>
      <c r="E314" s="37"/>
      <c r="F314" s="50" t="s">
        <v>167</v>
      </c>
      <c r="G314" s="50" t="s">
        <v>169</v>
      </c>
      <c r="H314" s="57">
        <v>0</v>
      </c>
      <c r="I314" s="58">
        <v>0</v>
      </c>
      <c r="J314" s="37"/>
      <c r="K314" s="50" t="s">
        <v>167</v>
      </c>
      <c r="L314" s="50" t="s">
        <v>169</v>
      </c>
      <c r="M314" s="57">
        <v>0</v>
      </c>
      <c r="N314" s="58">
        <v>0</v>
      </c>
      <c r="O314" s="37"/>
      <c r="P314" s="50" t="s">
        <v>167</v>
      </c>
      <c r="Q314" s="50" t="s">
        <v>169</v>
      </c>
      <c r="R314" s="57">
        <v>0</v>
      </c>
      <c r="S314" s="58">
        <v>0</v>
      </c>
      <c r="T314" s="37"/>
      <c r="U314" s="50" t="s">
        <v>167</v>
      </c>
      <c r="V314" s="50" t="s">
        <v>169</v>
      </c>
      <c r="W314" s="57">
        <v>0</v>
      </c>
      <c r="X314" s="58">
        <v>0</v>
      </c>
      <c r="Y314" s="37"/>
    </row>
    <row r="315" spans="1:25" x14ac:dyDescent="0.3">
      <c r="A315" s="50" t="s">
        <v>167</v>
      </c>
      <c r="B315" s="50" t="s">
        <v>170</v>
      </c>
      <c r="C315" s="57">
        <v>1</v>
      </c>
      <c r="D315" s="58">
        <v>22.321735439999998</v>
      </c>
      <c r="E315" s="37"/>
      <c r="F315" s="50" t="s">
        <v>167</v>
      </c>
      <c r="G315" s="50" t="s">
        <v>170</v>
      </c>
      <c r="H315" s="57">
        <v>1</v>
      </c>
      <c r="I315" s="58">
        <v>1.3006176170024448</v>
      </c>
      <c r="J315" s="37"/>
      <c r="K315" s="50" t="s">
        <v>167</v>
      </c>
      <c r="L315" s="50" t="s">
        <v>170</v>
      </c>
      <c r="M315" s="57">
        <v>1</v>
      </c>
      <c r="N315" s="58">
        <v>3.6210742152345761</v>
      </c>
      <c r="O315" s="37"/>
      <c r="P315" s="50" t="s">
        <v>167</v>
      </c>
      <c r="Q315" s="50" t="s">
        <v>170</v>
      </c>
      <c r="R315" s="57">
        <v>1</v>
      </c>
      <c r="S315" s="58">
        <v>1.1786960751041691</v>
      </c>
      <c r="T315" s="37"/>
      <c r="U315" s="50" t="s">
        <v>167</v>
      </c>
      <c r="V315" s="50" t="s">
        <v>170</v>
      </c>
      <c r="W315" s="57">
        <v>1</v>
      </c>
      <c r="X315" s="58">
        <v>0.28141529408507648</v>
      </c>
      <c r="Y315" s="37"/>
    </row>
    <row r="316" spans="1:25" x14ac:dyDescent="0.3">
      <c r="A316" s="50" t="s">
        <v>167</v>
      </c>
      <c r="B316" s="50" t="s">
        <v>171</v>
      </c>
      <c r="C316" s="57">
        <v>0</v>
      </c>
      <c r="D316" s="58">
        <v>0</v>
      </c>
      <c r="E316" s="37"/>
      <c r="F316" s="50" t="s">
        <v>167</v>
      </c>
      <c r="G316" s="50" t="s">
        <v>171</v>
      </c>
      <c r="H316" s="57">
        <v>0</v>
      </c>
      <c r="I316" s="58">
        <v>0</v>
      </c>
      <c r="J316" s="37"/>
      <c r="K316" s="50" t="s">
        <v>167</v>
      </c>
      <c r="L316" s="50" t="s">
        <v>171</v>
      </c>
      <c r="M316" s="57">
        <v>0</v>
      </c>
      <c r="N316" s="58">
        <v>0</v>
      </c>
      <c r="O316" s="37"/>
      <c r="P316" s="50" t="s">
        <v>167</v>
      </c>
      <c r="Q316" s="50" t="s">
        <v>171</v>
      </c>
      <c r="R316" s="57">
        <v>0</v>
      </c>
      <c r="S316" s="58">
        <v>0</v>
      </c>
      <c r="T316" s="37"/>
      <c r="U316" s="50" t="s">
        <v>167</v>
      </c>
      <c r="V316" s="50" t="s">
        <v>171</v>
      </c>
      <c r="W316" s="57">
        <v>0</v>
      </c>
      <c r="X316" s="58">
        <v>0</v>
      </c>
      <c r="Y316" s="37"/>
    </row>
    <row r="317" spans="1:25" x14ac:dyDescent="0.3">
      <c r="A317" s="50" t="s">
        <v>167</v>
      </c>
      <c r="B317" s="50" t="s">
        <v>172</v>
      </c>
      <c r="C317" s="57">
        <v>0</v>
      </c>
      <c r="D317" s="58">
        <v>0</v>
      </c>
      <c r="E317" s="37"/>
      <c r="F317" s="50" t="s">
        <v>167</v>
      </c>
      <c r="G317" s="50" t="s">
        <v>172</v>
      </c>
      <c r="H317" s="57">
        <v>0</v>
      </c>
      <c r="I317" s="58">
        <v>0</v>
      </c>
      <c r="J317" s="37"/>
      <c r="K317" s="50" t="s">
        <v>167</v>
      </c>
      <c r="L317" s="50" t="s">
        <v>172</v>
      </c>
      <c r="M317" s="57">
        <v>0</v>
      </c>
      <c r="N317" s="58">
        <v>0</v>
      </c>
      <c r="O317" s="37"/>
      <c r="P317" s="50" t="s">
        <v>167</v>
      </c>
      <c r="Q317" s="50" t="s">
        <v>172</v>
      </c>
      <c r="R317" s="57">
        <v>0</v>
      </c>
      <c r="S317" s="58">
        <v>0</v>
      </c>
      <c r="T317" s="37"/>
      <c r="U317" s="50" t="s">
        <v>167</v>
      </c>
      <c r="V317" s="50" t="s">
        <v>172</v>
      </c>
      <c r="W317" s="57">
        <v>0</v>
      </c>
      <c r="X317" s="58">
        <v>0</v>
      </c>
      <c r="Y317" s="37"/>
    </row>
    <row r="318" spans="1:25" x14ac:dyDescent="0.3">
      <c r="A318" s="50" t="s">
        <v>173</v>
      </c>
      <c r="B318" s="50" t="s">
        <v>3</v>
      </c>
      <c r="C318" s="57">
        <v>0</v>
      </c>
      <c r="D318" s="58">
        <v>0</v>
      </c>
      <c r="E318" s="37"/>
      <c r="F318" s="50" t="s">
        <v>173</v>
      </c>
      <c r="G318" s="50" t="s">
        <v>3</v>
      </c>
      <c r="H318" s="57">
        <v>0</v>
      </c>
      <c r="I318" s="58">
        <v>0</v>
      </c>
      <c r="J318" s="37"/>
      <c r="K318" s="50" t="s">
        <v>173</v>
      </c>
      <c r="L318" s="50" t="s">
        <v>3</v>
      </c>
      <c r="M318" s="57">
        <v>0</v>
      </c>
      <c r="N318" s="58">
        <v>0</v>
      </c>
      <c r="O318" s="37"/>
      <c r="P318" s="50" t="s">
        <v>173</v>
      </c>
      <c r="Q318" s="50" t="s">
        <v>3</v>
      </c>
      <c r="R318" s="57">
        <v>0</v>
      </c>
      <c r="S318" s="58">
        <v>0</v>
      </c>
      <c r="T318" s="37"/>
      <c r="U318" s="50" t="s">
        <v>173</v>
      </c>
      <c r="V318" s="50" t="s">
        <v>3</v>
      </c>
      <c r="W318" s="57">
        <v>0</v>
      </c>
      <c r="X318" s="58">
        <v>0</v>
      </c>
      <c r="Y318" s="37"/>
    </row>
    <row r="319" spans="1:25" x14ac:dyDescent="0.3">
      <c r="A319" s="50" t="s">
        <v>173</v>
      </c>
      <c r="B319" s="50" t="s">
        <v>174</v>
      </c>
      <c r="C319" s="57">
        <v>0</v>
      </c>
      <c r="D319" s="58">
        <v>0</v>
      </c>
      <c r="E319" s="37"/>
      <c r="F319" s="50" t="s">
        <v>173</v>
      </c>
      <c r="G319" s="50" t="s">
        <v>174</v>
      </c>
      <c r="H319" s="57">
        <v>0</v>
      </c>
      <c r="I319" s="58">
        <v>0</v>
      </c>
      <c r="J319" s="37"/>
      <c r="K319" s="50" t="s">
        <v>173</v>
      </c>
      <c r="L319" s="50" t="s">
        <v>174</v>
      </c>
      <c r="M319" s="57">
        <v>0</v>
      </c>
      <c r="N319" s="58">
        <v>0</v>
      </c>
      <c r="O319" s="37"/>
      <c r="P319" s="50" t="s">
        <v>173</v>
      </c>
      <c r="Q319" s="50" t="s">
        <v>174</v>
      </c>
      <c r="R319" s="57">
        <v>0</v>
      </c>
      <c r="S319" s="58">
        <v>0</v>
      </c>
      <c r="T319" s="37"/>
      <c r="U319" s="50" t="s">
        <v>173</v>
      </c>
      <c r="V319" s="50" t="s">
        <v>174</v>
      </c>
      <c r="W319" s="57">
        <v>0</v>
      </c>
      <c r="X319" s="58">
        <v>0</v>
      </c>
      <c r="Y319" s="37"/>
    </row>
    <row r="320" spans="1:25" x14ac:dyDescent="0.3">
      <c r="A320" s="50" t="s">
        <v>173</v>
      </c>
      <c r="B320" s="50" t="s">
        <v>175</v>
      </c>
      <c r="C320" s="57">
        <v>0</v>
      </c>
      <c r="D320" s="58">
        <v>0</v>
      </c>
      <c r="E320" s="37"/>
      <c r="F320" s="50" t="s">
        <v>173</v>
      </c>
      <c r="G320" s="50" t="s">
        <v>175</v>
      </c>
      <c r="H320" s="57">
        <v>0</v>
      </c>
      <c r="I320" s="58">
        <v>0</v>
      </c>
      <c r="J320" s="37"/>
      <c r="K320" s="50" t="s">
        <v>173</v>
      </c>
      <c r="L320" s="50" t="s">
        <v>175</v>
      </c>
      <c r="M320" s="57">
        <v>0</v>
      </c>
      <c r="N320" s="58">
        <v>0</v>
      </c>
      <c r="O320" s="37"/>
      <c r="P320" s="50" t="s">
        <v>173</v>
      </c>
      <c r="Q320" s="50" t="s">
        <v>175</v>
      </c>
      <c r="R320" s="57">
        <v>0</v>
      </c>
      <c r="S320" s="58">
        <v>0</v>
      </c>
      <c r="T320" s="37"/>
      <c r="U320" s="50" t="s">
        <v>173</v>
      </c>
      <c r="V320" s="50" t="s">
        <v>175</v>
      </c>
      <c r="W320" s="57">
        <v>0</v>
      </c>
      <c r="X320" s="58">
        <v>0</v>
      </c>
      <c r="Y320" s="37"/>
    </row>
    <row r="321" spans="1:25" x14ac:dyDescent="0.3">
      <c r="A321" s="50" t="s">
        <v>173</v>
      </c>
      <c r="B321" s="50" t="s">
        <v>176</v>
      </c>
      <c r="C321" s="57">
        <v>0</v>
      </c>
      <c r="D321" s="58">
        <v>0</v>
      </c>
      <c r="E321" s="37"/>
      <c r="F321" s="50" t="s">
        <v>173</v>
      </c>
      <c r="G321" s="50" t="s">
        <v>176</v>
      </c>
      <c r="H321" s="57">
        <v>0</v>
      </c>
      <c r="I321" s="58">
        <v>0</v>
      </c>
      <c r="J321" s="37"/>
      <c r="K321" s="50" t="s">
        <v>173</v>
      </c>
      <c r="L321" s="50" t="s">
        <v>176</v>
      </c>
      <c r="M321" s="57">
        <v>0</v>
      </c>
      <c r="N321" s="58">
        <v>0</v>
      </c>
      <c r="O321" s="37"/>
      <c r="P321" s="50" t="s">
        <v>173</v>
      </c>
      <c r="Q321" s="50" t="s">
        <v>176</v>
      </c>
      <c r="R321" s="57">
        <v>0</v>
      </c>
      <c r="S321" s="58">
        <v>0</v>
      </c>
      <c r="T321" s="37"/>
      <c r="U321" s="50" t="s">
        <v>173</v>
      </c>
      <c r="V321" s="50" t="s">
        <v>176</v>
      </c>
      <c r="W321" s="57">
        <v>0</v>
      </c>
      <c r="X321" s="58">
        <v>0</v>
      </c>
      <c r="Y321" s="37"/>
    </row>
    <row r="322" spans="1:25" x14ac:dyDescent="0.3">
      <c r="A322" s="50" t="s">
        <v>173</v>
      </c>
      <c r="B322" s="50" t="s">
        <v>6</v>
      </c>
      <c r="C322" s="57">
        <v>0</v>
      </c>
      <c r="D322" s="58">
        <v>0</v>
      </c>
      <c r="E322" s="37"/>
      <c r="F322" s="50" t="s">
        <v>173</v>
      </c>
      <c r="G322" s="50" t="s">
        <v>6</v>
      </c>
      <c r="H322" s="57">
        <v>0</v>
      </c>
      <c r="I322" s="58">
        <v>0</v>
      </c>
      <c r="J322" s="37"/>
      <c r="K322" s="50" t="s">
        <v>173</v>
      </c>
      <c r="L322" s="50" t="s">
        <v>6</v>
      </c>
      <c r="M322" s="57">
        <v>0</v>
      </c>
      <c r="N322" s="58">
        <v>0</v>
      </c>
      <c r="O322" s="37"/>
      <c r="P322" s="50" t="s">
        <v>173</v>
      </c>
      <c r="Q322" s="50" t="s">
        <v>6</v>
      </c>
      <c r="R322" s="57">
        <v>0</v>
      </c>
      <c r="S322" s="58">
        <v>0</v>
      </c>
      <c r="T322" s="37"/>
      <c r="U322" s="50" t="s">
        <v>173</v>
      </c>
      <c r="V322" s="50" t="s">
        <v>6</v>
      </c>
      <c r="W322" s="57">
        <v>0</v>
      </c>
      <c r="X322" s="58">
        <v>0</v>
      </c>
      <c r="Y322" s="37"/>
    </row>
    <row r="323" spans="1:25" ht="14.5" thickBot="1" x14ac:dyDescent="0.35">
      <c r="A323" s="50" t="s">
        <v>165</v>
      </c>
      <c r="B323" s="50" t="s">
        <v>165</v>
      </c>
      <c r="C323" s="57">
        <v>1</v>
      </c>
      <c r="D323" s="58">
        <v>11.160867720000009</v>
      </c>
      <c r="E323" s="37"/>
      <c r="F323" s="50" t="s">
        <v>165</v>
      </c>
      <c r="G323" s="50" t="s">
        <v>165</v>
      </c>
      <c r="H323" s="57">
        <v>1</v>
      </c>
      <c r="I323" s="58">
        <v>0.65030880850122319</v>
      </c>
      <c r="J323" s="37"/>
      <c r="K323" s="50" t="s">
        <v>165</v>
      </c>
      <c r="L323" s="50" t="s">
        <v>165</v>
      </c>
      <c r="M323" s="57">
        <v>1</v>
      </c>
      <c r="N323" s="58">
        <v>1.81053710761729</v>
      </c>
      <c r="O323" s="37"/>
      <c r="P323" s="50" t="s">
        <v>165</v>
      </c>
      <c r="Q323" s="50" t="s">
        <v>165</v>
      </c>
      <c r="R323" s="57">
        <v>1</v>
      </c>
      <c r="S323" s="58">
        <v>0.5893480375520852</v>
      </c>
      <c r="T323" s="37"/>
      <c r="U323" s="50" t="s">
        <v>165</v>
      </c>
      <c r="V323" s="50" t="s">
        <v>165</v>
      </c>
      <c r="W323" s="57">
        <v>1</v>
      </c>
      <c r="X323" s="58">
        <v>0.14070764704253841</v>
      </c>
      <c r="Y323" s="37"/>
    </row>
    <row r="324" spans="1:25" ht="15" thickTop="1" thickBot="1" x14ac:dyDescent="0.35">
      <c r="A324" s="48" t="s">
        <v>7</v>
      </c>
      <c r="B324" s="48"/>
      <c r="C324" s="48"/>
      <c r="D324" s="49">
        <f>SUM(D296:D323)</f>
        <v>186.01446199999998</v>
      </c>
      <c r="E324" s="37"/>
      <c r="F324" s="48" t="s">
        <v>7</v>
      </c>
      <c r="G324" s="48"/>
      <c r="H324" s="48"/>
      <c r="I324" s="49">
        <f>SUM(I296:I323)</f>
        <v>10.838480141687043</v>
      </c>
      <c r="J324" s="37"/>
      <c r="K324" s="48" t="s">
        <v>7</v>
      </c>
      <c r="L324" s="48"/>
      <c r="M324" s="48"/>
      <c r="N324" s="49">
        <f>SUM(N296:N323)</f>
        <v>30.175618460288135</v>
      </c>
      <c r="O324" s="37"/>
      <c r="P324" s="48" t="s">
        <v>7</v>
      </c>
      <c r="Q324" s="48"/>
      <c r="R324" s="48"/>
      <c r="S324" s="49">
        <f>SUM(S296:S323)</f>
        <v>9.8224672925347427</v>
      </c>
      <c r="T324" s="37"/>
      <c r="U324" s="48" t="s">
        <v>7</v>
      </c>
      <c r="V324" s="48"/>
      <c r="W324" s="48"/>
      <c r="X324" s="49">
        <f>SUM(X296:X323)</f>
        <v>2.3451274507089717</v>
      </c>
      <c r="Y324" s="37"/>
    </row>
    <row r="325" spans="1:25" ht="14.5" thickTop="1" x14ac:dyDescent="0.3">
      <c r="E325" s="37"/>
      <c r="J325" s="37"/>
      <c r="O325" s="37"/>
      <c r="T325" s="37"/>
      <c r="Y325" s="37"/>
    </row>
    <row r="326" spans="1:25" ht="15.5" thickBot="1" x14ac:dyDescent="0.35">
      <c r="A326" s="75" t="s">
        <v>181</v>
      </c>
      <c r="B326" s="75"/>
      <c r="C326" s="75"/>
      <c r="D326" s="75"/>
      <c r="E326" s="37"/>
      <c r="F326" s="75" t="s">
        <v>181</v>
      </c>
      <c r="G326" s="75"/>
      <c r="H326" s="75"/>
      <c r="I326" s="75"/>
      <c r="J326" s="37"/>
      <c r="K326" s="75" t="s">
        <v>181</v>
      </c>
      <c r="L326" s="75"/>
      <c r="M326" s="75"/>
      <c r="N326" s="75"/>
      <c r="O326" s="37"/>
      <c r="P326" s="75" t="s">
        <v>181</v>
      </c>
      <c r="Q326" s="75"/>
      <c r="R326" s="75"/>
      <c r="S326" s="75"/>
      <c r="T326" s="37"/>
      <c r="U326" s="75" t="s">
        <v>181</v>
      </c>
      <c r="V326" s="75"/>
      <c r="W326" s="75"/>
      <c r="X326" s="75"/>
      <c r="Y326" s="37"/>
    </row>
    <row r="327" spans="1:25" ht="14.5" thickTop="1" x14ac:dyDescent="0.3">
      <c r="A327" s="50"/>
      <c r="B327" s="51"/>
      <c r="C327" s="52" t="s">
        <v>17</v>
      </c>
      <c r="D327" s="50"/>
      <c r="E327" s="37"/>
      <c r="F327" s="50"/>
      <c r="G327" s="51"/>
      <c r="H327" s="52" t="s">
        <v>17</v>
      </c>
      <c r="I327" s="50"/>
      <c r="J327" s="37"/>
      <c r="K327" s="50"/>
      <c r="L327" s="51"/>
      <c r="M327" s="52" t="s">
        <v>17</v>
      </c>
      <c r="N327" s="50"/>
      <c r="O327" s="37"/>
      <c r="P327" s="50"/>
      <c r="Q327" s="51"/>
      <c r="R327" s="52" t="s">
        <v>17</v>
      </c>
      <c r="S327" s="50"/>
      <c r="T327" s="37"/>
      <c r="U327" s="50"/>
      <c r="V327" s="51"/>
      <c r="W327" s="52" t="s">
        <v>17</v>
      </c>
      <c r="X327" s="50"/>
      <c r="Y327" s="37"/>
    </row>
    <row r="328" spans="1:25" x14ac:dyDescent="0.3">
      <c r="A328" s="50"/>
      <c r="B328" s="54" t="s">
        <v>145</v>
      </c>
      <c r="C328" s="55">
        <v>691.36918200000002</v>
      </c>
      <c r="D328" s="50"/>
      <c r="E328" s="37"/>
      <c r="F328" s="50"/>
      <c r="G328" s="54" t="s">
        <v>145</v>
      </c>
      <c r="H328" s="55">
        <v>0.41926195706163444</v>
      </c>
      <c r="I328" s="50"/>
      <c r="J328" s="37"/>
      <c r="K328" s="50"/>
      <c r="L328" s="54" t="s">
        <v>145</v>
      </c>
      <c r="M328" s="55">
        <v>462.73825386756869</v>
      </c>
      <c r="N328" s="50"/>
      <c r="O328" s="37"/>
      <c r="P328" s="50"/>
      <c r="Q328" s="54" t="s">
        <v>145</v>
      </c>
      <c r="R328" s="55">
        <v>42.651189709919727</v>
      </c>
      <c r="S328" s="50"/>
      <c r="T328" s="37"/>
      <c r="U328" s="50"/>
      <c r="V328" s="54" t="s">
        <v>145</v>
      </c>
      <c r="W328" s="55">
        <v>0.11404828667530727</v>
      </c>
      <c r="X328" s="50"/>
      <c r="Y328" s="37"/>
    </row>
    <row r="329" spans="1:25" x14ac:dyDescent="0.3">
      <c r="A329" s="50"/>
      <c r="B329" s="53"/>
      <c r="C329" s="56"/>
      <c r="D329" s="50"/>
      <c r="E329" s="37"/>
      <c r="F329" s="50"/>
      <c r="G329" s="53"/>
      <c r="H329" s="56"/>
      <c r="I329" s="50"/>
      <c r="J329" s="37"/>
      <c r="K329" s="50"/>
      <c r="L329" s="53"/>
      <c r="M329" s="56"/>
      <c r="N329" s="50"/>
      <c r="O329" s="37"/>
      <c r="P329" s="50"/>
      <c r="Q329" s="53"/>
      <c r="R329" s="56"/>
      <c r="S329" s="50"/>
      <c r="T329" s="37"/>
      <c r="U329" s="50"/>
      <c r="V329" s="53"/>
      <c r="W329" s="56"/>
      <c r="X329" s="50"/>
      <c r="Y329" s="37"/>
    </row>
    <row r="330" spans="1:25" ht="14.5" thickBot="1" x14ac:dyDescent="0.35">
      <c r="A330" s="74" t="s">
        <v>166</v>
      </c>
      <c r="B330" s="74"/>
      <c r="C330" s="74"/>
      <c r="D330" s="74"/>
      <c r="E330" s="37"/>
      <c r="F330" s="74" t="s">
        <v>166</v>
      </c>
      <c r="G330" s="74"/>
      <c r="H330" s="74"/>
      <c r="I330" s="74"/>
      <c r="J330" s="37"/>
      <c r="K330" s="74" t="s">
        <v>166</v>
      </c>
      <c r="L330" s="74"/>
      <c r="M330" s="74"/>
      <c r="N330" s="74"/>
      <c r="O330" s="37"/>
      <c r="P330" s="74" t="s">
        <v>166</v>
      </c>
      <c r="Q330" s="74"/>
      <c r="R330" s="74"/>
      <c r="S330" s="74"/>
      <c r="T330" s="37"/>
      <c r="U330" s="74" t="s">
        <v>166</v>
      </c>
      <c r="V330" s="74"/>
      <c r="W330" s="74"/>
      <c r="X330" s="74"/>
      <c r="Y330" s="37"/>
    </row>
    <row r="331" spans="1:25" ht="14.5" thickTop="1" x14ac:dyDescent="0.3">
      <c r="A331" s="73" t="s">
        <v>33</v>
      </c>
      <c r="B331" s="70" t="s">
        <v>52</v>
      </c>
      <c r="C331" s="70" t="s">
        <v>146</v>
      </c>
      <c r="D331" s="42" t="s">
        <v>147</v>
      </c>
      <c r="E331" s="37"/>
      <c r="F331" s="73" t="s">
        <v>33</v>
      </c>
      <c r="G331" s="70" t="s">
        <v>52</v>
      </c>
      <c r="H331" s="70" t="s">
        <v>146</v>
      </c>
      <c r="I331" s="42" t="s">
        <v>147</v>
      </c>
      <c r="J331" s="37"/>
      <c r="K331" s="73" t="s">
        <v>33</v>
      </c>
      <c r="L331" s="70" t="s">
        <v>52</v>
      </c>
      <c r="M331" s="70" t="s">
        <v>146</v>
      </c>
      <c r="N331" s="42" t="s">
        <v>147</v>
      </c>
      <c r="O331" s="37"/>
      <c r="P331" s="73" t="s">
        <v>33</v>
      </c>
      <c r="Q331" s="70" t="s">
        <v>52</v>
      </c>
      <c r="R331" s="70" t="s">
        <v>146</v>
      </c>
      <c r="S331" s="42" t="s">
        <v>147</v>
      </c>
      <c r="T331" s="37"/>
      <c r="U331" s="73" t="s">
        <v>33</v>
      </c>
      <c r="V331" s="70" t="s">
        <v>52</v>
      </c>
      <c r="W331" s="70" t="s">
        <v>146</v>
      </c>
      <c r="X331" s="42" t="s">
        <v>147</v>
      </c>
      <c r="Y331" s="37"/>
    </row>
    <row r="332" spans="1:25" ht="14.5" thickBot="1" x14ac:dyDescent="0.35">
      <c r="A332" s="74"/>
      <c r="B332" s="71"/>
      <c r="C332" s="71"/>
      <c r="D332" s="43" t="s">
        <v>148</v>
      </c>
      <c r="E332" s="37"/>
      <c r="F332" s="74"/>
      <c r="G332" s="71"/>
      <c r="H332" s="71"/>
      <c r="I332" s="43" t="s">
        <v>148</v>
      </c>
      <c r="J332" s="37"/>
      <c r="K332" s="74"/>
      <c r="L332" s="71"/>
      <c r="M332" s="71"/>
      <c r="N332" s="43" t="s">
        <v>148</v>
      </c>
      <c r="O332" s="37"/>
      <c r="P332" s="74"/>
      <c r="Q332" s="71"/>
      <c r="R332" s="71"/>
      <c r="S332" s="43" t="s">
        <v>148</v>
      </c>
      <c r="T332" s="37"/>
      <c r="U332" s="74"/>
      <c r="V332" s="71"/>
      <c r="W332" s="71"/>
      <c r="X332" s="43" t="s">
        <v>148</v>
      </c>
      <c r="Y332" s="37"/>
    </row>
    <row r="333" spans="1:25" ht="14.5" thickTop="1" x14ac:dyDescent="0.3">
      <c r="A333" s="50" t="s">
        <v>149</v>
      </c>
      <c r="B333" s="50" t="s">
        <v>150</v>
      </c>
      <c r="C333" s="57">
        <v>2.5000000000000001E-2</v>
      </c>
      <c r="D333" s="58">
        <v>1.5710606268640295</v>
      </c>
      <c r="E333" s="37"/>
      <c r="F333" s="50" t="s">
        <v>149</v>
      </c>
      <c r="G333" s="50" t="s">
        <v>150</v>
      </c>
      <c r="H333" s="57">
        <v>2.5000000000000001E-2</v>
      </c>
      <c r="I333" s="58">
        <v>9.7111469919307261E-4</v>
      </c>
      <c r="J333" s="37"/>
      <c r="K333" s="50" t="s">
        <v>149</v>
      </c>
      <c r="L333" s="50" t="s">
        <v>150</v>
      </c>
      <c r="M333" s="57">
        <v>2.5000000000000001E-2</v>
      </c>
      <c r="N333" s="58">
        <v>0.98679691985590923</v>
      </c>
      <c r="O333" s="37"/>
      <c r="P333" s="50" t="s">
        <v>149</v>
      </c>
      <c r="Q333" s="50" t="s">
        <v>150</v>
      </c>
      <c r="R333" s="57">
        <v>2.5000000000000001E-2</v>
      </c>
      <c r="S333" s="58">
        <v>9.274254796510642E-2</v>
      </c>
      <c r="T333" s="37"/>
      <c r="U333" s="50" t="s">
        <v>149</v>
      </c>
      <c r="V333" s="50" t="s">
        <v>150</v>
      </c>
      <c r="W333" s="57">
        <v>2.5000000000000001E-2</v>
      </c>
      <c r="X333" s="58">
        <v>2.7446560738195728E-4</v>
      </c>
      <c r="Y333" s="37"/>
    </row>
    <row r="334" spans="1:25" x14ac:dyDescent="0.3">
      <c r="A334" s="50" t="s">
        <v>149</v>
      </c>
      <c r="B334" s="50" t="s">
        <v>151</v>
      </c>
      <c r="C334" s="57">
        <v>2.5000000000000001E-2</v>
      </c>
      <c r="D334" s="58">
        <v>1.5818587525132433</v>
      </c>
      <c r="E334" s="37"/>
      <c r="F334" s="50" t="s">
        <v>149</v>
      </c>
      <c r="G334" s="50" t="s">
        <v>151</v>
      </c>
      <c r="H334" s="57">
        <v>2.5000000000000001E-2</v>
      </c>
      <c r="I334" s="58">
        <v>1.1249725732497566E-3</v>
      </c>
      <c r="J334" s="37"/>
      <c r="K334" s="50" t="s">
        <v>149</v>
      </c>
      <c r="L334" s="50" t="s">
        <v>151</v>
      </c>
      <c r="M334" s="57">
        <v>2.5000000000000001E-2</v>
      </c>
      <c r="N334" s="58">
        <v>1.0491712410349698</v>
      </c>
      <c r="O334" s="37"/>
      <c r="P334" s="50" t="s">
        <v>149</v>
      </c>
      <c r="Q334" s="50" t="s">
        <v>151</v>
      </c>
      <c r="R334" s="57">
        <v>2.5000000000000001E-2</v>
      </c>
      <c r="S334" s="58">
        <v>9.7425763132142018E-2</v>
      </c>
      <c r="T334" s="37"/>
      <c r="U334" s="50" t="s">
        <v>149</v>
      </c>
      <c r="V334" s="50" t="s">
        <v>151</v>
      </c>
      <c r="W334" s="57">
        <v>2.5000000000000001E-2</v>
      </c>
      <c r="X334" s="58">
        <v>2.990550602800314E-4</v>
      </c>
      <c r="Y334" s="37"/>
    </row>
    <row r="335" spans="1:25" x14ac:dyDescent="0.3">
      <c r="A335" s="50" t="s">
        <v>149</v>
      </c>
      <c r="B335" s="50" t="s">
        <v>152</v>
      </c>
      <c r="C335" s="57">
        <v>0.13126147999625579</v>
      </c>
      <c r="D335" s="58">
        <v>7.0259950129687816</v>
      </c>
      <c r="E335" s="37"/>
      <c r="F335" s="50" t="s">
        <v>149</v>
      </c>
      <c r="G335" s="50" t="s">
        <v>152</v>
      </c>
      <c r="H335" s="57">
        <v>0.10219626602208236</v>
      </c>
      <c r="I335" s="58">
        <v>3.6996941709856366E-3</v>
      </c>
      <c r="J335" s="37"/>
      <c r="K335" s="50" t="s">
        <v>149</v>
      </c>
      <c r="L335" s="50" t="s">
        <v>152</v>
      </c>
      <c r="M335" s="57">
        <v>0.13713845026267724</v>
      </c>
      <c r="N335" s="58">
        <v>5.267927563151364</v>
      </c>
      <c r="O335" s="37"/>
      <c r="P335" s="50" t="s">
        <v>149</v>
      </c>
      <c r="Q335" s="50" t="s">
        <v>152</v>
      </c>
      <c r="R335" s="57">
        <v>0.13722176436708539</v>
      </c>
      <c r="S335" s="58">
        <v>0.49311394726647195</v>
      </c>
      <c r="T335" s="37"/>
      <c r="U335" s="50" t="s">
        <v>149</v>
      </c>
      <c r="V335" s="50" t="s">
        <v>152</v>
      </c>
      <c r="W335" s="57">
        <v>0.1063795015731996</v>
      </c>
      <c r="X335" s="58">
        <v>1.1357877451064521E-3</v>
      </c>
      <c r="Y335" s="37"/>
    </row>
    <row r="336" spans="1:25" x14ac:dyDescent="0.3">
      <c r="A336" s="50" t="s">
        <v>149</v>
      </c>
      <c r="B336" s="50" t="s">
        <v>153</v>
      </c>
      <c r="C336" s="57">
        <v>2.2057197037608587E-2</v>
      </c>
      <c r="D336" s="58">
        <v>1.1787672747098599</v>
      </c>
      <c r="E336" s="37"/>
      <c r="F336" s="50" t="s">
        <v>149</v>
      </c>
      <c r="G336" s="50" t="s">
        <v>153</v>
      </c>
      <c r="H336" s="57">
        <v>1.6909917018605058E-2</v>
      </c>
      <c r="I336" s="58">
        <v>6.1179360520152216E-4</v>
      </c>
      <c r="J336" s="37"/>
      <c r="K336" s="50" t="s">
        <v>149</v>
      </c>
      <c r="L336" s="50" t="s">
        <v>153</v>
      </c>
      <c r="M336" s="57">
        <v>2.2057197037608587E-2</v>
      </c>
      <c r="N336" s="58">
        <v>0.84714978974456823</v>
      </c>
      <c r="O336" s="37"/>
      <c r="P336" s="50" t="s">
        <v>149</v>
      </c>
      <c r="Q336" s="50" t="s">
        <v>153</v>
      </c>
      <c r="R336" s="57">
        <v>2.2057197037608587E-2</v>
      </c>
      <c r="S336" s="58">
        <v>7.9252974094743481E-2</v>
      </c>
      <c r="T336" s="37"/>
      <c r="U336" s="50" t="s">
        <v>149</v>
      </c>
      <c r="V336" s="50" t="s">
        <v>153</v>
      </c>
      <c r="W336" s="57">
        <v>1.6909917018605058E-2</v>
      </c>
      <c r="X336" s="58">
        <v>1.8040779904362212E-4</v>
      </c>
      <c r="Y336" s="37"/>
    </row>
    <row r="337" spans="1:25" x14ac:dyDescent="0.3">
      <c r="A337" s="50" t="s">
        <v>149</v>
      </c>
      <c r="B337" s="50" t="s">
        <v>154</v>
      </c>
      <c r="C337" s="57">
        <v>0</v>
      </c>
      <c r="D337" s="58">
        <v>0</v>
      </c>
      <c r="E337" s="37"/>
      <c r="F337" s="50" t="s">
        <v>149</v>
      </c>
      <c r="G337" s="50" t="s">
        <v>154</v>
      </c>
      <c r="H337" s="57">
        <v>0</v>
      </c>
      <c r="I337" s="58">
        <v>0</v>
      </c>
      <c r="J337" s="37"/>
      <c r="K337" s="50" t="s">
        <v>149</v>
      </c>
      <c r="L337" s="50" t="s">
        <v>154</v>
      </c>
      <c r="M337" s="57">
        <v>0</v>
      </c>
      <c r="N337" s="58">
        <v>0</v>
      </c>
      <c r="O337" s="37"/>
      <c r="P337" s="50" t="s">
        <v>149</v>
      </c>
      <c r="Q337" s="50" t="s">
        <v>154</v>
      </c>
      <c r="R337" s="57">
        <v>0</v>
      </c>
      <c r="S337" s="58">
        <v>0</v>
      </c>
      <c r="T337" s="37"/>
      <c r="U337" s="50" t="s">
        <v>149</v>
      </c>
      <c r="V337" s="50" t="s">
        <v>154</v>
      </c>
      <c r="W337" s="57">
        <v>0</v>
      </c>
      <c r="X337" s="58">
        <v>0</v>
      </c>
      <c r="Y337" s="37"/>
    </row>
    <row r="338" spans="1:25" x14ac:dyDescent="0.3">
      <c r="A338" s="50" t="s">
        <v>155</v>
      </c>
      <c r="B338" s="50" t="s">
        <v>156</v>
      </c>
      <c r="C338" s="57">
        <v>6.1425035015076242E-2</v>
      </c>
      <c r="D338" s="58">
        <v>5.2653782756926919</v>
      </c>
      <c r="E338" s="37"/>
      <c r="F338" s="50" t="s">
        <v>155</v>
      </c>
      <c r="G338" s="50" t="s">
        <v>156</v>
      </c>
      <c r="H338" s="57">
        <v>4.7570697875112767E-3</v>
      </c>
      <c r="I338" s="58">
        <v>2.7480530988067942E-4</v>
      </c>
      <c r="J338" s="37"/>
      <c r="K338" s="50" t="s">
        <v>155</v>
      </c>
      <c r="L338" s="50" t="s">
        <v>156</v>
      </c>
      <c r="M338" s="57">
        <v>6.1425035015076242E-2</v>
      </c>
      <c r="N338" s="58">
        <v>1.2262829923539964</v>
      </c>
      <c r="O338" s="37"/>
      <c r="P338" s="50" t="s">
        <v>155</v>
      </c>
      <c r="Q338" s="50" t="s">
        <v>156</v>
      </c>
      <c r="R338" s="57">
        <v>6.1425035015076242E-2</v>
      </c>
      <c r="S338" s="58">
        <v>0.10982688779608572</v>
      </c>
      <c r="T338" s="37"/>
      <c r="U338" s="50" t="s">
        <v>155</v>
      </c>
      <c r="V338" s="50" t="s">
        <v>156</v>
      </c>
      <c r="W338" s="57">
        <v>4.7570697875112767E-3</v>
      </c>
      <c r="X338" s="58">
        <v>4.9694858414255384E-5</v>
      </c>
      <c r="Y338" s="37"/>
    </row>
    <row r="339" spans="1:25" x14ac:dyDescent="0.3">
      <c r="A339" s="50" t="s">
        <v>155</v>
      </c>
      <c r="B339" s="50" t="s">
        <v>157</v>
      </c>
      <c r="C339" s="57">
        <v>9.5741190985577981E-3</v>
      </c>
      <c r="D339" s="58">
        <v>0.78161645016048431</v>
      </c>
      <c r="E339" s="37"/>
      <c r="F339" s="50" t="s">
        <v>155</v>
      </c>
      <c r="G339" s="50" t="s">
        <v>157</v>
      </c>
      <c r="H339" s="57">
        <v>2.5730948006811107E-2</v>
      </c>
      <c r="I339" s="58">
        <v>1.4156375881197688E-3</v>
      </c>
      <c r="J339" s="37"/>
      <c r="K339" s="50" t="s">
        <v>155</v>
      </c>
      <c r="L339" s="50" t="s">
        <v>157</v>
      </c>
      <c r="M339" s="57">
        <v>9.5741190985577981E-3</v>
      </c>
      <c r="N339" s="58">
        <v>0.18203496675646028</v>
      </c>
      <c r="O339" s="37"/>
      <c r="P339" s="50" t="s">
        <v>155</v>
      </c>
      <c r="Q339" s="50" t="s">
        <v>157</v>
      </c>
      <c r="R339" s="57">
        <v>9.5741190985577981E-3</v>
      </c>
      <c r="S339" s="58">
        <v>1.6303197543780897E-2</v>
      </c>
      <c r="T339" s="37"/>
      <c r="U339" s="50" t="s">
        <v>155</v>
      </c>
      <c r="V339" s="50" t="s">
        <v>157</v>
      </c>
      <c r="W339" s="57">
        <v>2.5730948006811107E-2</v>
      </c>
      <c r="X339" s="58">
        <v>2.5599909091296609E-4</v>
      </c>
      <c r="Y339" s="37"/>
    </row>
    <row r="340" spans="1:25" ht="15" customHeight="1" x14ac:dyDescent="0.3">
      <c r="A340" s="50" t="s">
        <v>155</v>
      </c>
      <c r="B340" s="50" t="s">
        <v>153</v>
      </c>
      <c r="C340" s="57">
        <v>2.2057197037608587E-2</v>
      </c>
      <c r="D340" s="58">
        <v>1.5352464037296616</v>
      </c>
      <c r="E340" s="37"/>
      <c r="F340" s="50" t="s">
        <v>155</v>
      </c>
      <c r="G340" s="50" t="s">
        <v>153</v>
      </c>
      <c r="H340" s="57">
        <v>1.6909917018605058E-2</v>
      </c>
      <c r="I340" s="58">
        <v>8.3088350122638985E-4</v>
      </c>
      <c r="J340" s="37"/>
      <c r="K340" s="50" t="s">
        <v>155</v>
      </c>
      <c r="L340" s="50" t="s">
        <v>153</v>
      </c>
      <c r="M340" s="57">
        <v>2.2057197037608587E-2</v>
      </c>
      <c r="N340" s="58">
        <v>0.40010386162458017</v>
      </c>
      <c r="O340" s="37"/>
      <c r="P340" s="50" t="s">
        <v>155</v>
      </c>
      <c r="Q340" s="50" t="s">
        <v>153</v>
      </c>
      <c r="R340" s="57">
        <v>2.2057197037608587E-2</v>
      </c>
      <c r="S340" s="58">
        <v>3.6284261113284748E-2</v>
      </c>
      <c r="T340" s="37"/>
      <c r="U340" s="50" t="s">
        <v>155</v>
      </c>
      <c r="V340" s="50" t="s">
        <v>153</v>
      </c>
      <c r="W340" s="57">
        <v>1.6909917018605058E-2</v>
      </c>
      <c r="X340" s="58">
        <v>1.4643259085496649E-4</v>
      </c>
      <c r="Y340" s="37"/>
    </row>
    <row r="341" spans="1:25" x14ac:dyDescent="0.3">
      <c r="A341" s="50" t="s">
        <v>155</v>
      </c>
      <c r="B341" s="50" t="s">
        <v>154</v>
      </c>
      <c r="C341" s="57">
        <v>0</v>
      </c>
      <c r="D341" s="58">
        <v>0</v>
      </c>
      <c r="E341" s="37"/>
      <c r="F341" s="50" t="s">
        <v>155</v>
      </c>
      <c r="G341" s="50" t="s">
        <v>154</v>
      </c>
      <c r="H341" s="57">
        <v>0</v>
      </c>
      <c r="I341" s="58">
        <v>0</v>
      </c>
      <c r="J341" s="37"/>
      <c r="K341" s="50" t="s">
        <v>155</v>
      </c>
      <c r="L341" s="50" t="s">
        <v>154</v>
      </c>
      <c r="M341" s="57">
        <v>0</v>
      </c>
      <c r="N341" s="58">
        <v>0</v>
      </c>
      <c r="O341" s="37"/>
      <c r="P341" s="50" t="s">
        <v>155</v>
      </c>
      <c r="Q341" s="50" t="s">
        <v>154</v>
      </c>
      <c r="R341" s="57">
        <v>0</v>
      </c>
      <c r="S341" s="58">
        <v>0</v>
      </c>
      <c r="T341" s="37"/>
      <c r="U341" s="50" t="s">
        <v>155</v>
      </c>
      <c r="V341" s="50" t="s">
        <v>154</v>
      </c>
      <c r="W341" s="57">
        <v>0</v>
      </c>
      <c r="X341" s="58">
        <v>0</v>
      </c>
      <c r="Y341" s="37"/>
    </row>
    <row r="342" spans="1:25" x14ac:dyDescent="0.3">
      <c r="A342" s="50" t="s">
        <v>158</v>
      </c>
      <c r="B342" s="50" t="s">
        <v>158</v>
      </c>
      <c r="C342" s="57">
        <v>1</v>
      </c>
      <c r="D342" s="58">
        <v>23.502236538791841</v>
      </c>
      <c r="E342" s="37"/>
      <c r="F342" s="50" t="s">
        <v>158</v>
      </c>
      <c r="G342" s="50" t="s">
        <v>158</v>
      </c>
      <c r="H342" s="57">
        <v>1</v>
      </c>
      <c r="I342" s="58">
        <v>1.7025867146009826E-2</v>
      </c>
      <c r="J342" s="37"/>
      <c r="K342" s="50" t="s">
        <v>158</v>
      </c>
      <c r="L342" s="50" t="s">
        <v>158</v>
      </c>
      <c r="M342" s="57">
        <v>1</v>
      </c>
      <c r="N342" s="58">
        <v>18.447368278880258</v>
      </c>
      <c r="O342" s="37"/>
      <c r="P342" s="50" t="s">
        <v>158</v>
      </c>
      <c r="Q342" s="50" t="s">
        <v>158</v>
      </c>
      <c r="R342" s="57">
        <v>1</v>
      </c>
      <c r="S342" s="58">
        <v>1.693345590504963</v>
      </c>
      <c r="T342" s="37"/>
      <c r="U342" s="50" t="s">
        <v>158</v>
      </c>
      <c r="V342" s="50" t="s">
        <v>158</v>
      </c>
      <c r="W342" s="57">
        <v>1</v>
      </c>
      <c r="X342" s="58">
        <v>4.7184135849512223E-3</v>
      </c>
      <c r="Y342" s="37"/>
    </row>
    <row r="343" spans="1:25" x14ac:dyDescent="0.3">
      <c r="A343" s="50" t="s">
        <v>159</v>
      </c>
      <c r="B343" s="50" t="s">
        <v>160</v>
      </c>
      <c r="C343" s="57">
        <v>1</v>
      </c>
      <c r="D343" s="58">
        <v>1.5334624982601386</v>
      </c>
      <c r="E343" s="37"/>
      <c r="F343" s="50" t="s">
        <v>159</v>
      </c>
      <c r="G343" s="50" t="s">
        <v>160</v>
      </c>
      <c r="H343" s="57">
        <v>1</v>
      </c>
      <c r="I343" s="58">
        <v>9.249113323409918E-4</v>
      </c>
      <c r="J343" s="37"/>
      <c r="K343" s="50" t="s">
        <v>159</v>
      </c>
      <c r="L343" s="50" t="s">
        <v>160</v>
      </c>
      <c r="M343" s="57">
        <v>1</v>
      </c>
      <c r="N343" s="58">
        <v>1.0263572303925694</v>
      </c>
      <c r="O343" s="37"/>
      <c r="P343" s="50" t="s">
        <v>159</v>
      </c>
      <c r="Q343" s="50" t="s">
        <v>160</v>
      </c>
      <c r="R343" s="57">
        <v>1</v>
      </c>
      <c r="S343" s="58">
        <v>9.4600687489626384E-2</v>
      </c>
      <c r="T343" s="37"/>
      <c r="U343" s="50" t="s">
        <v>159</v>
      </c>
      <c r="V343" s="50" t="s">
        <v>160</v>
      </c>
      <c r="W343" s="57">
        <v>1</v>
      </c>
      <c r="X343" s="58">
        <v>2.5159581260209327E-4</v>
      </c>
      <c r="Y343" s="37"/>
    </row>
    <row r="344" spans="1:25" x14ac:dyDescent="0.3">
      <c r="A344" s="50" t="s">
        <v>159</v>
      </c>
      <c r="B344" s="50" t="s">
        <v>161</v>
      </c>
      <c r="C344" s="57">
        <v>1</v>
      </c>
      <c r="D344" s="58">
        <v>9.1930733798800581</v>
      </c>
      <c r="E344" s="37"/>
      <c r="F344" s="50" t="s">
        <v>159</v>
      </c>
      <c r="G344" s="50" t="s">
        <v>161</v>
      </c>
      <c r="H344" s="57">
        <v>1</v>
      </c>
      <c r="I344" s="58">
        <v>5.5448227509577791E-3</v>
      </c>
      <c r="J344" s="37"/>
      <c r="K344" s="50" t="s">
        <v>159</v>
      </c>
      <c r="L344" s="50" t="s">
        <v>161</v>
      </c>
      <c r="M344" s="57">
        <v>1</v>
      </c>
      <c r="N344" s="58">
        <v>6.1529886408534287</v>
      </c>
      <c r="O344" s="37"/>
      <c r="P344" s="50" t="s">
        <v>159</v>
      </c>
      <c r="Q344" s="50" t="s">
        <v>161</v>
      </c>
      <c r="R344" s="57">
        <v>1</v>
      </c>
      <c r="S344" s="58">
        <v>0.56712900567569313</v>
      </c>
      <c r="T344" s="37"/>
      <c r="U344" s="50" t="s">
        <v>159</v>
      </c>
      <c r="V344" s="50" t="s">
        <v>161</v>
      </c>
      <c r="W344" s="57">
        <v>1</v>
      </c>
      <c r="X344" s="58">
        <v>1.5083112693957937E-3</v>
      </c>
      <c r="Y344" s="37"/>
    </row>
    <row r="345" spans="1:25" x14ac:dyDescent="0.3">
      <c r="A345" s="50" t="s">
        <v>159</v>
      </c>
      <c r="B345" s="50" t="s">
        <v>162</v>
      </c>
      <c r="C345" s="57">
        <v>1</v>
      </c>
      <c r="D345" s="58">
        <v>9.1930733798800581</v>
      </c>
      <c r="E345" s="37"/>
      <c r="F345" s="50" t="s">
        <v>159</v>
      </c>
      <c r="G345" s="50" t="s">
        <v>162</v>
      </c>
      <c r="H345" s="57">
        <v>1</v>
      </c>
      <c r="I345" s="58">
        <v>5.5448227509577791E-3</v>
      </c>
      <c r="J345" s="37"/>
      <c r="K345" s="50" t="s">
        <v>159</v>
      </c>
      <c r="L345" s="50" t="s">
        <v>162</v>
      </c>
      <c r="M345" s="57">
        <v>1</v>
      </c>
      <c r="N345" s="58">
        <v>6.1529886408534287</v>
      </c>
      <c r="O345" s="37"/>
      <c r="P345" s="50" t="s">
        <v>159</v>
      </c>
      <c r="Q345" s="50" t="s">
        <v>162</v>
      </c>
      <c r="R345" s="57">
        <v>1</v>
      </c>
      <c r="S345" s="58">
        <v>0.56712900567569313</v>
      </c>
      <c r="T345" s="37"/>
      <c r="U345" s="50" t="s">
        <v>159</v>
      </c>
      <c r="V345" s="50" t="s">
        <v>162</v>
      </c>
      <c r="W345" s="57">
        <v>1</v>
      </c>
      <c r="X345" s="58">
        <v>1.5083112693957937E-3</v>
      </c>
      <c r="Y345" s="37"/>
    </row>
    <row r="346" spans="1:25" ht="15.5" customHeight="1" x14ac:dyDescent="0.3">
      <c r="A346" s="50" t="s">
        <v>163</v>
      </c>
      <c r="B346" s="50" t="s">
        <v>160</v>
      </c>
      <c r="C346" s="57">
        <v>1</v>
      </c>
      <c r="D346" s="58">
        <v>2.3336971997218456</v>
      </c>
      <c r="E346" s="37"/>
      <c r="F346" s="50" t="s">
        <v>163</v>
      </c>
      <c r="G346" s="50" t="s">
        <v>160</v>
      </c>
      <c r="H346" s="57">
        <v>1</v>
      </c>
      <c r="I346" s="58">
        <v>1.4075746806486355E-3</v>
      </c>
      <c r="J346" s="37"/>
      <c r="K346" s="50" t="s">
        <v>163</v>
      </c>
      <c r="L346" s="50" t="s">
        <v>160</v>
      </c>
      <c r="M346" s="57">
        <v>1</v>
      </c>
      <c r="N346" s="58">
        <v>1.5619599417651246</v>
      </c>
      <c r="O346" s="37"/>
      <c r="P346" s="50" t="s">
        <v>163</v>
      </c>
      <c r="Q346" s="50" t="s">
        <v>160</v>
      </c>
      <c r="R346" s="57">
        <v>1</v>
      </c>
      <c r="S346" s="58">
        <v>0.14396788948982236</v>
      </c>
      <c r="T346" s="37"/>
      <c r="U346" s="50" t="s">
        <v>163</v>
      </c>
      <c r="V346" s="50" t="s">
        <v>160</v>
      </c>
      <c r="W346" s="57">
        <v>1</v>
      </c>
      <c r="X346" s="58">
        <v>3.8289064388429689E-4</v>
      </c>
      <c r="Y346" s="37"/>
    </row>
    <row r="347" spans="1:25" x14ac:dyDescent="0.3">
      <c r="A347" s="50" t="s">
        <v>163</v>
      </c>
      <c r="B347" s="50" t="s">
        <v>164</v>
      </c>
      <c r="C347" s="57">
        <v>1</v>
      </c>
      <c r="D347" s="58">
        <v>1.3662424121758292</v>
      </c>
      <c r="E347" s="37"/>
      <c r="F347" s="50" t="s">
        <v>163</v>
      </c>
      <c r="G347" s="50" t="s">
        <v>164</v>
      </c>
      <c r="H347" s="57">
        <v>1</v>
      </c>
      <c r="I347" s="58">
        <v>8.2405216376667397E-4</v>
      </c>
      <c r="J347" s="37"/>
      <c r="K347" s="50" t="s">
        <v>163</v>
      </c>
      <c r="L347" s="50" t="s">
        <v>164</v>
      </c>
      <c r="M347" s="57">
        <v>1</v>
      </c>
      <c r="N347" s="58">
        <v>0.91443565121197212</v>
      </c>
      <c r="O347" s="37"/>
      <c r="P347" s="50" t="s">
        <v>163</v>
      </c>
      <c r="Q347" s="50" t="s">
        <v>164</v>
      </c>
      <c r="R347" s="57">
        <v>1</v>
      </c>
      <c r="S347" s="58">
        <v>8.4284729242457959E-2</v>
      </c>
      <c r="T347" s="37"/>
      <c r="U347" s="50" t="s">
        <v>163</v>
      </c>
      <c r="V347" s="50" t="s">
        <v>164</v>
      </c>
      <c r="W347" s="57">
        <v>1</v>
      </c>
      <c r="X347" s="58">
        <v>2.2415994541296507E-4</v>
      </c>
      <c r="Y347" s="37"/>
    </row>
    <row r="348" spans="1:25" x14ac:dyDescent="0.3">
      <c r="A348" s="50" t="s">
        <v>163</v>
      </c>
      <c r="B348" s="50" t="s">
        <v>162</v>
      </c>
      <c r="C348" s="57">
        <v>1</v>
      </c>
      <c r="D348" s="58">
        <v>3.6771032507073134</v>
      </c>
      <c r="E348" s="37"/>
      <c r="F348" s="50" t="s">
        <v>163</v>
      </c>
      <c r="G348" s="50" t="s">
        <v>162</v>
      </c>
      <c r="H348" s="57">
        <v>1</v>
      </c>
      <c r="I348" s="58">
        <v>2.217853042135592E-3</v>
      </c>
      <c r="J348" s="37"/>
      <c r="K348" s="50" t="s">
        <v>163</v>
      </c>
      <c r="L348" s="50" t="s">
        <v>162</v>
      </c>
      <c r="M348" s="57">
        <v>1</v>
      </c>
      <c r="N348" s="58">
        <v>2.4611110558917901</v>
      </c>
      <c r="O348" s="37"/>
      <c r="P348" s="50" t="s">
        <v>163</v>
      </c>
      <c r="Q348" s="50" t="s">
        <v>162</v>
      </c>
      <c r="R348" s="57">
        <v>1</v>
      </c>
      <c r="S348" s="58">
        <v>0.2268438229705185</v>
      </c>
      <c r="T348" s="37"/>
      <c r="U348" s="50" t="s">
        <v>163</v>
      </c>
      <c r="V348" s="50" t="s">
        <v>162</v>
      </c>
      <c r="W348" s="57">
        <v>1</v>
      </c>
      <c r="X348" s="58">
        <v>6.0330381827607138E-4</v>
      </c>
      <c r="Y348" s="37"/>
    </row>
    <row r="349" spans="1:25" x14ac:dyDescent="0.3">
      <c r="A349" s="50" t="s">
        <v>167</v>
      </c>
      <c r="B349" s="50" t="s">
        <v>168</v>
      </c>
      <c r="C349" s="57">
        <v>1</v>
      </c>
      <c r="D349" s="58">
        <v>103.73149288527841</v>
      </c>
      <c r="E349" s="37"/>
      <c r="F349" s="50" t="s">
        <v>167</v>
      </c>
      <c r="G349" s="50" t="s">
        <v>168</v>
      </c>
      <c r="H349" s="57">
        <v>1</v>
      </c>
      <c r="I349" s="58">
        <v>7.0278889101220363E-2</v>
      </c>
      <c r="J349" s="37"/>
      <c r="K349" s="50" t="s">
        <v>167</v>
      </c>
      <c r="L349" s="50" t="s">
        <v>168</v>
      </c>
      <c r="M349" s="57">
        <v>1</v>
      </c>
      <c r="N349" s="58">
        <v>69.428217424955818</v>
      </c>
      <c r="O349" s="37"/>
      <c r="P349" s="50" t="s">
        <v>167</v>
      </c>
      <c r="Q349" s="50" t="s">
        <v>168</v>
      </c>
      <c r="R349" s="57">
        <v>1</v>
      </c>
      <c r="S349" s="58">
        <v>6.3992895505475369</v>
      </c>
      <c r="T349" s="37"/>
      <c r="U349" s="50" t="s">
        <v>167</v>
      </c>
      <c r="V349" s="50" t="s">
        <v>168</v>
      </c>
      <c r="W349" s="57">
        <v>1</v>
      </c>
      <c r="X349" s="58">
        <v>1.9117372221443454E-2</v>
      </c>
      <c r="Y349" s="37"/>
    </row>
    <row r="350" spans="1:25" x14ac:dyDescent="0.3">
      <c r="A350" s="50" t="s">
        <v>167</v>
      </c>
      <c r="B350" s="50" t="s">
        <v>169</v>
      </c>
      <c r="C350" s="57">
        <v>1</v>
      </c>
      <c r="D350" s="58">
        <v>47.400483503868948</v>
      </c>
      <c r="E350" s="37"/>
      <c r="F350" s="50" t="s">
        <v>167</v>
      </c>
      <c r="G350" s="50" t="s">
        <v>169</v>
      </c>
      <c r="H350" s="57">
        <v>1</v>
      </c>
      <c r="I350" s="58">
        <v>3.2114194357511297E-2</v>
      </c>
      <c r="J350" s="37"/>
      <c r="K350" s="50" t="s">
        <v>167</v>
      </c>
      <c r="L350" s="50" t="s">
        <v>169</v>
      </c>
      <c r="M350" s="57">
        <v>1</v>
      </c>
      <c r="N350" s="58">
        <v>31.725476836569214</v>
      </c>
      <c r="O350" s="37"/>
      <c r="P350" s="50" t="s">
        <v>167</v>
      </c>
      <c r="Q350" s="50" t="s">
        <v>169</v>
      </c>
      <c r="R350" s="57">
        <v>1</v>
      </c>
      <c r="S350" s="58">
        <v>2.9241786687932447</v>
      </c>
      <c r="T350" s="37"/>
      <c r="U350" s="50" t="s">
        <v>167</v>
      </c>
      <c r="V350" s="50" t="s">
        <v>169</v>
      </c>
      <c r="W350" s="57">
        <v>1</v>
      </c>
      <c r="X350" s="58">
        <v>8.7357528694013125E-3</v>
      </c>
      <c r="Y350" s="37"/>
    </row>
    <row r="351" spans="1:25" x14ac:dyDescent="0.3">
      <c r="A351" s="50" t="s">
        <v>167</v>
      </c>
      <c r="B351" s="50" t="s">
        <v>170</v>
      </c>
      <c r="C351" s="57">
        <v>1</v>
      </c>
      <c r="D351" s="58">
        <v>109.91416464665261</v>
      </c>
      <c r="E351" s="37"/>
      <c r="F351" s="50" t="s">
        <v>167</v>
      </c>
      <c r="G351" s="50" t="s">
        <v>170</v>
      </c>
      <c r="H351" s="57">
        <v>1</v>
      </c>
      <c r="I351" s="58">
        <v>7.4467697060895746E-2</v>
      </c>
      <c r="J351" s="37"/>
      <c r="K351" s="50" t="s">
        <v>167</v>
      </c>
      <c r="L351" s="50" t="s">
        <v>170</v>
      </c>
      <c r="M351" s="57">
        <v>1</v>
      </c>
      <c r="N351" s="58">
        <v>73.566323099290926</v>
      </c>
      <c r="O351" s="37"/>
      <c r="P351" s="50" t="s">
        <v>167</v>
      </c>
      <c r="Q351" s="50" t="s">
        <v>170</v>
      </c>
      <c r="R351" s="57">
        <v>1</v>
      </c>
      <c r="S351" s="58">
        <v>6.7807041595205675</v>
      </c>
      <c r="T351" s="37"/>
      <c r="U351" s="50" t="s">
        <v>167</v>
      </c>
      <c r="V351" s="50" t="s">
        <v>170</v>
      </c>
      <c r="W351" s="57">
        <v>1</v>
      </c>
      <c r="X351" s="58">
        <v>2.0256818247887103E-2</v>
      </c>
      <c r="Y351" s="37"/>
    </row>
    <row r="352" spans="1:25" x14ac:dyDescent="0.3">
      <c r="A352" s="50" t="s">
        <v>167</v>
      </c>
      <c r="B352" s="50" t="s">
        <v>171</v>
      </c>
      <c r="C352" s="57">
        <v>1</v>
      </c>
      <c r="D352" s="58">
        <v>99.60971171102895</v>
      </c>
      <c r="E352" s="37"/>
      <c r="F352" s="50" t="s">
        <v>167</v>
      </c>
      <c r="G352" s="50" t="s">
        <v>171</v>
      </c>
      <c r="H352" s="57">
        <v>1</v>
      </c>
      <c r="I352" s="58">
        <v>6.7486350461436778E-2</v>
      </c>
      <c r="J352" s="37"/>
      <c r="K352" s="50" t="s">
        <v>167</v>
      </c>
      <c r="L352" s="50" t="s">
        <v>171</v>
      </c>
      <c r="M352" s="57">
        <v>1</v>
      </c>
      <c r="N352" s="58">
        <v>66.669480308732417</v>
      </c>
      <c r="O352" s="37"/>
      <c r="P352" s="50" t="s">
        <v>167</v>
      </c>
      <c r="Q352" s="50" t="s">
        <v>171</v>
      </c>
      <c r="R352" s="57">
        <v>1</v>
      </c>
      <c r="S352" s="58">
        <v>6.1450131445655165</v>
      </c>
      <c r="T352" s="37"/>
      <c r="U352" s="50" t="s">
        <v>167</v>
      </c>
      <c r="V352" s="50" t="s">
        <v>171</v>
      </c>
      <c r="W352" s="57">
        <v>1</v>
      </c>
      <c r="X352" s="58">
        <v>1.8357741537147684E-2</v>
      </c>
      <c r="Y352" s="37"/>
    </row>
    <row r="353" spans="1:25" x14ac:dyDescent="0.3">
      <c r="A353" s="50" t="s">
        <v>167</v>
      </c>
      <c r="B353" s="50" t="s">
        <v>172</v>
      </c>
      <c r="C353" s="57">
        <v>1</v>
      </c>
      <c r="D353" s="58">
        <v>13.057932981543111</v>
      </c>
      <c r="E353" s="37"/>
      <c r="F353" s="50" t="s">
        <v>167</v>
      </c>
      <c r="G353" s="50" t="s">
        <v>172</v>
      </c>
      <c r="H353" s="57">
        <v>1</v>
      </c>
      <c r="I353" s="58">
        <v>8.8468506369223949E-3</v>
      </c>
      <c r="J353" s="37"/>
      <c r="K353" s="50" t="s">
        <v>167</v>
      </c>
      <c r="L353" s="50" t="s">
        <v>172</v>
      </c>
      <c r="M353" s="57">
        <v>1</v>
      </c>
      <c r="N353" s="58">
        <v>8.7397663423750842</v>
      </c>
      <c r="O353" s="37"/>
      <c r="P353" s="50" t="s">
        <v>167</v>
      </c>
      <c r="Q353" s="50" t="s">
        <v>172</v>
      </c>
      <c r="R353" s="57">
        <v>1</v>
      </c>
      <c r="S353" s="58">
        <v>0.80555568763435703</v>
      </c>
      <c r="T353" s="37"/>
      <c r="U353" s="50" t="s">
        <v>167</v>
      </c>
      <c r="V353" s="50" t="s">
        <v>172</v>
      </c>
      <c r="W353" s="57">
        <v>1</v>
      </c>
      <c r="X353" s="58">
        <v>2.4065340072460346E-3</v>
      </c>
      <c r="Y353" s="37"/>
    </row>
    <row r="354" spans="1:25" x14ac:dyDescent="0.3">
      <c r="A354" s="50" t="s">
        <v>173</v>
      </c>
      <c r="B354" s="50" t="s">
        <v>3</v>
      </c>
      <c r="C354" s="57">
        <v>1</v>
      </c>
      <c r="D354" s="58">
        <v>24.177682048466377</v>
      </c>
      <c r="E354" s="37"/>
      <c r="F354" s="50" t="s">
        <v>173</v>
      </c>
      <c r="G354" s="50" t="s">
        <v>3</v>
      </c>
      <c r="H354" s="57">
        <v>1</v>
      </c>
      <c r="I354" s="58">
        <v>1.7318106626472027E-2</v>
      </c>
      <c r="J354" s="37"/>
      <c r="K354" s="50" t="s">
        <v>173</v>
      </c>
      <c r="L354" s="50" t="s">
        <v>3</v>
      </c>
      <c r="M354" s="57">
        <v>1</v>
      </c>
      <c r="N354" s="58">
        <v>16.182292565179154</v>
      </c>
      <c r="O354" s="37"/>
      <c r="P354" s="50" t="s">
        <v>173</v>
      </c>
      <c r="Q354" s="50" t="s">
        <v>3</v>
      </c>
      <c r="R354" s="57">
        <v>1</v>
      </c>
      <c r="S354" s="58">
        <v>1.4915430578091058</v>
      </c>
      <c r="T354" s="37"/>
      <c r="U354" s="50" t="s">
        <v>173</v>
      </c>
      <c r="V354" s="50" t="s">
        <v>3</v>
      </c>
      <c r="W354" s="57">
        <v>1</v>
      </c>
      <c r="X354" s="58">
        <v>4.7108981770055194E-3</v>
      </c>
      <c r="Y354" s="37"/>
    </row>
    <row r="355" spans="1:25" x14ac:dyDescent="0.3">
      <c r="A355" s="50" t="s">
        <v>173</v>
      </c>
      <c r="B355" s="50" t="s">
        <v>174</v>
      </c>
      <c r="C355" s="57">
        <v>1</v>
      </c>
      <c r="D355" s="58">
        <v>32.2979546152674</v>
      </c>
      <c r="E355" s="37"/>
      <c r="F355" s="50" t="s">
        <v>173</v>
      </c>
      <c r="G355" s="50" t="s">
        <v>174</v>
      </c>
      <c r="H355" s="57">
        <v>1</v>
      </c>
      <c r="I355" s="58">
        <v>1.6088181987041202E-2</v>
      </c>
      <c r="J355" s="37"/>
      <c r="K355" s="50" t="s">
        <v>173</v>
      </c>
      <c r="L355" s="50" t="s">
        <v>174</v>
      </c>
      <c r="M355" s="57">
        <v>1</v>
      </c>
      <c r="N355" s="58">
        <v>21.617248080003105</v>
      </c>
      <c r="O355" s="37"/>
      <c r="P355" s="50" t="s">
        <v>173</v>
      </c>
      <c r="Q355" s="50" t="s">
        <v>174</v>
      </c>
      <c r="R355" s="57">
        <v>1</v>
      </c>
      <c r="S355" s="58">
        <v>1.9924900117086033</v>
      </c>
      <c r="T355" s="37"/>
      <c r="U355" s="50" t="s">
        <v>173</v>
      </c>
      <c r="V355" s="50" t="s">
        <v>174</v>
      </c>
      <c r="W355" s="57">
        <v>1</v>
      </c>
      <c r="X355" s="58">
        <v>4.3763321723770347E-3</v>
      </c>
      <c r="Y355" s="37"/>
    </row>
    <row r="356" spans="1:25" x14ac:dyDescent="0.3">
      <c r="A356" s="50" t="s">
        <v>173</v>
      </c>
      <c r="B356" s="50" t="s">
        <v>175</v>
      </c>
      <c r="C356" s="57">
        <v>1</v>
      </c>
      <c r="D356" s="58">
        <v>32.2979546152674</v>
      </c>
      <c r="E356" s="37"/>
      <c r="F356" s="50" t="s">
        <v>173</v>
      </c>
      <c r="G356" s="50" t="s">
        <v>175</v>
      </c>
      <c r="H356" s="57">
        <v>1</v>
      </c>
      <c r="I356" s="58">
        <v>1.6088181987041202E-2</v>
      </c>
      <c r="J356" s="37"/>
      <c r="K356" s="50" t="s">
        <v>173</v>
      </c>
      <c r="L356" s="50" t="s">
        <v>175</v>
      </c>
      <c r="M356" s="57">
        <v>1</v>
      </c>
      <c r="N356" s="58">
        <v>21.617248080003105</v>
      </c>
      <c r="O356" s="37"/>
      <c r="P356" s="50" t="s">
        <v>173</v>
      </c>
      <c r="Q356" s="50" t="s">
        <v>175</v>
      </c>
      <c r="R356" s="57">
        <v>1</v>
      </c>
      <c r="S356" s="58">
        <v>1.9924900117086033</v>
      </c>
      <c r="T356" s="37"/>
      <c r="U356" s="50" t="s">
        <v>173</v>
      </c>
      <c r="V356" s="50" t="s">
        <v>175</v>
      </c>
      <c r="W356" s="57">
        <v>1</v>
      </c>
      <c r="X356" s="58">
        <v>4.3763321723770347E-3</v>
      </c>
      <c r="Y356" s="37"/>
    </row>
    <row r="357" spans="1:25" x14ac:dyDescent="0.3">
      <c r="A357" s="50" t="s">
        <v>173</v>
      </c>
      <c r="B357" s="50" t="s">
        <v>176</v>
      </c>
      <c r="C357" s="57">
        <v>1</v>
      </c>
      <c r="D357" s="58">
        <v>113.89527153332678</v>
      </c>
      <c r="E357" s="37"/>
      <c r="F357" s="50" t="s">
        <v>173</v>
      </c>
      <c r="G357" s="50" t="s">
        <v>176</v>
      </c>
      <c r="H357" s="57">
        <v>1</v>
      </c>
      <c r="I357" s="58">
        <v>6.7998060493576762E-2</v>
      </c>
      <c r="J357" s="37"/>
      <c r="K357" s="50" t="s">
        <v>173</v>
      </c>
      <c r="L357" s="50" t="s">
        <v>176</v>
      </c>
      <c r="M357" s="57">
        <v>1</v>
      </c>
      <c r="N357" s="58">
        <v>76.230905925893921</v>
      </c>
      <c r="O357" s="37"/>
      <c r="P357" s="50" t="s">
        <v>173</v>
      </c>
      <c r="Q357" s="50" t="s">
        <v>176</v>
      </c>
      <c r="R357" s="57">
        <v>1</v>
      </c>
      <c r="S357" s="58">
        <v>7.0263022415580281</v>
      </c>
      <c r="T357" s="37"/>
      <c r="U357" s="50" t="s">
        <v>173</v>
      </c>
      <c r="V357" s="50" t="s">
        <v>176</v>
      </c>
      <c r="W357" s="57">
        <v>1</v>
      </c>
      <c r="X357" s="58">
        <v>1.8496937692337012E-2</v>
      </c>
      <c r="Y357" s="37"/>
    </row>
    <row r="358" spans="1:25" x14ac:dyDescent="0.3">
      <c r="A358" s="50" t="s">
        <v>173</v>
      </c>
      <c r="B358" s="50" t="s">
        <v>6</v>
      </c>
      <c r="C358" s="57">
        <v>1</v>
      </c>
      <c r="D358" s="58">
        <v>10.312236400806137</v>
      </c>
      <c r="E358" s="37"/>
      <c r="F358" s="50" t="s">
        <v>173</v>
      </c>
      <c r="G358" s="50" t="s">
        <v>6</v>
      </c>
      <c r="H358" s="57">
        <v>1</v>
      </c>
      <c r="I358" s="58">
        <v>6.1566390348426255E-3</v>
      </c>
      <c r="J358" s="37"/>
      <c r="K358" s="50" t="s">
        <v>173</v>
      </c>
      <c r="L358" s="50" t="s">
        <v>6</v>
      </c>
      <c r="M358" s="57">
        <v>1</v>
      </c>
      <c r="N358" s="58">
        <v>6.9020523185232348</v>
      </c>
      <c r="O358" s="37"/>
      <c r="P358" s="50" t="s">
        <v>173</v>
      </c>
      <c r="Q358" s="50" t="s">
        <v>6</v>
      </c>
      <c r="R358" s="57">
        <v>1</v>
      </c>
      <c r="S358" s="58">
        <v>0.63617118395699956</v>
      </c>
      <c r="T358" s="37"/>
      <c r="U358" s="50" t="s">
        <v>173</v>
      </c>
      <c r="V358" s="50" t="s">
        <v>6</v>
      </c>
      <c r="W358" s="57">
        <v>1</v>
      </c>
      <c r="X358" s="58">
        <v>1.6747384821726077E-3</v>
      </c>
      <c r="Y358" s="37"/>
    </row>
    <row r="359" spans="1:25" ht="14.5" thickBot="1" x14ac:dyDescent="0.35">
      <c r="A359" s="50" t="s">
        <v>165</v>
      </c>
      <c r="B359" s="50" t="s">
        <v>165</v>
      </c>
      <c r="C359" s="57">
        <v>1</v>
      </c>
      <c r="D359" s="58">
        <v>34.935485602438064</v>
      </c>
      <c r="E359" s="37"/>
      <c r="F359" s="50" t="s">
        <v>165</v>
      </c>
      <c r="G359" s="50" t="s">
        <v>165</v>
      </c>
      <c r="H359" s="57">
        <v>0</v>
      </c>
      <c r="I359" s="58">
        <v>0</v>
      </c>
      <c r="J359" s="37"/>
      <c r="K359" s="50" t="s">
        <v>165</v>
      </c>
      <c r="L359" s="50" t="s">
        <v>165</v>
      </c>
      <c r="M359" s="57">
        <v>1</v>
      </c>
      <c r="N359" s="58">
        <v>23.382566111672261</v>
      </c>
      <c r="O359" s="37"/>
      <c r="P359" s="50" t="s">
        <v>165</v>
      </c>
      <c r="Q359" s="50" t="s">
        <v>165</v>
      </c>
      <c r="R359" s="57">
        <v>1</v>
      </c>
      <c r="S359" s="58">
        <v>2.1552016821567777</v>
      </c>
      <c r="T359" s="37"/>
      <c r="U359" s="50" t="s">
        <v>165</v>
      </c>
      <c r="V359" s="50" t="s">
        <v>165</v>
      </c>
      <c r="W359" s="57">
        <v>0</v>
      </c>
      <c r="X359" s="58">
        <v>0</v>
      </c>
      <c r="Y359" s="37"/>
    </row>
    <row r="360" spans="1:25" ht="15" thickTop="1" thickBot="1" x14ac:dyDescent="0.35">
      <c r="A360" s="72"/>
      <c r="B360" s="72"/>
      <c r="C360" s="59"/>
      <c r="D360" s="60">
        <f>SUM(D333:D359)</f>
        <v>691.36918199999991</v>
      </c>
      <c r="E360" s="37"/>
      <c r="F360" s="72"/>
      <c r="G360" s="72"/>
      <c r="H360" s="59"/>
      <c r="I360" s="60">
        <f>SUM(I333:I359)</f>
        <v>0.4192619570616346</v>
      </c>
      <c r="J360" s="37"/>
      <c r="K360" s="72"/>
      <c r="L360" s="72"/>
      <c r="M360" s="59"/>
      <c r="N360" s="60">
        <f>SUM(N333:N359)</f>
        <v>462.73825386756863</v>
      </c>
      <c r="O360" s="37"/>
      <c r="P360" s="72"/>
      <c r="Q360" s="72"/>
      <c r="R360" s="59"/>
      <c r="S360" s="60">
        <f>SUM(S333:S359)</f>
        <v>42.651189709919727</v>
      </c>
      <c r="T360" s="37"/>
      <c r="U360" s="72"/>
      <c r="V360" s="72"/>
      <c r="W360" s="59"/>
      <c r="X360" s="60">
        <f>SUM(X333:X359)</f>
        <v>0.11404828667530729</v>
      </c>
      <c r="Y360" s="37"/>
    </row>
    <row r="361" spans="1:25" ht="14.5" thickTop="1" x14ac:dyDescent="0.3">
      <c r="E361" s="37"/>
      <c r="J361" s="37"/>
      <c r="O361" s="37"/>
      <c r="T361" s="37"/>
      <c r="Y361" s="37"/>
    </row>
    <row r="362" spans="1:25" ht="15.5" thickBot="1" x14ac:dyDescent="0.35">
      <c r="A362" s="75" t="s">
        <v>182</v>
      </c>
      <c r="B362" s="75"/>
      <c r="C362" s="75"/>
      <c r="D362" s="75"/>
      <c r="E362" s="37"/>
      <c r="F362" s="75" t="s">
        <v>182</v>
      </c>
      <c r="G362" s="75"/>
      <c r="H362" s="75"/>
      <c r="I362" s="75"/>
      <c r="J362" s="37"/>
      <c r="K362" s="75" t="s">
        <v>182</v>
      </c>
      <c r="L362" s="75"/>
      <c r="M362" s="75"/>
      <c r="N362" s="75"/>
      <c r="O362" s="37"/>
      <c r="P362" s="75" t="s">
        <v>182</v>
      </c>
      <c r="Q362" s="75"/>
      <c r="R362" s="75"/>
      <c r="S362" s="75"/>
      <c r="T362" s="37"/>
      <c r="U362" s="75" t="s">
        <v>182</v>
      </c>
      <c r="V362" s="75"/>
      <c r="W362" s="75"/>
      <c r="X362" s="75"/>
      <c r="Y362" s="37"/>
    </row>
    <row r="363" spans="1:25" ht="14.5" thickTop="1" x14ac:dyDescent="0.3">
      <c r="A363" s="50"/>
      <c r="B363" s="51"/>
      <c r="C363" s="52" t="s">
        <v>18</v>
      </c>
      <c r="D363" s="50"/>
      <c r="E363" s="37"/>
      <c r="F363" s="50"/>
      <c r="G363" s="51"/>
      <c r="H363" s="52" t="s">
        <v>18</v>
      </c>
      <c r="I363" s="50"/>
      <c r="J363" s="37"/>
      <c r="K363" s="50"/>
      <c r="L363" s="51"/>
      <c r="M363" s="52" t="s">
        <v>18</v>
      </c>
      <c r="N363" s="50"/>
      <c r="O363" s="37"/>
      <c r="P363" s="50"/>
      <c r="Q363" s="51"/>
      <c r="R363" s="52" t="s">
        <v>18</v>
      </c>
      <c r="S363" s="50"/>
      <c r="T363" s="37"/>
      <c r="U363" s="50"/>
      <c r="V363" s="51"/>
      <c r="W363" s="52" t="s">
        <v>18</v>
      </c>
      <c r="X363" s="50"/>
      <c r="Y363" s="37"/>
    </row>
    <row r="364" spans="1:25" x14ac:dyDescent="0.3">
      <c r="A364" s="50"/>
      <c r="B364" s="54" t="s">
        <v>145</v>
      </c>
      <c r="C364" s="55">
        <v>459.07189599999998</v>
      </c>
      <c r="D364" s="50"/>
      <c r="E364" s="37"/>
      <c r="F364" s="50"/>
      <c r="G364" s="54" t="s">
        <v>145</v>
      </c>
      <c r="H364" s="55">
        <v>2.1655423312011668</v>
      </c>
      <c r="I364" s="50"/>
      <c r="J364" s="37"/>
      <c r="K364" s="50"/>
      <c r="L364" s="54" t="s">
        <v>145</v>
      </c>
      <c r="M364" s="55">
        <v>1.8234583932516981</v>
      </c>
      <c r="N364" s="50"/>
      <c r="O364" s="37"/>
      <c r="P364" s="50"/>
      <c r="Q364" s="54" t="s">
        <v>145</v>
      </c>
      <c r="R364" s="55">
        <v>0.64047039440797415</v>
      </c>
      <c r="S364" s="50"/>
      <c r="T364" s="37"/>
      <c r="U364" s="50"/>
      <c r="V364" s="54" t="s">
        <v>145</v>
      </c>
      <c r="W364" s="55">
        <v>1.4716949002896722</v>
      </c>
      <c r="X364" s="50"/>
      <c r="Y364" s="37"/>
    </row>
    <row r="365" spans="1:25" ht="15.5" customHeight="1" x14ac:dyDescent="0.3">
      <c r="A365" s="50"/>
      <c r="B365" s="53"/>
      <c r="C365" s="56"/>
      <c r="D365" s="50"/>
      <c r="E365" s="37"/>
      <c r="F365" s="50"/>
      <c r="G365" s="53"/>
      <c r="H365" s="56"/>
      <c r="I365" s="50"/>
      <c r="J365" s="37"/>
      <c r="K365" s="50"/>
      <c r="L365" s="53"/>
      <c r="M365" s="56"/>
      <c r="N365" s="50"/>
      <c r="O365" s="37"/>
      <c r="P365" s="50"/>
      <c r="Q365" s="53"/>
      <c r="R365" s="56"/>
      <c r="S365" s="50"/>
      <c r="T365" s="37"/>
      <c r="U365" s="50"/>
      <c r="V365" s="53"/>
      <c r="W365" s="56"/>
      <c r="X365" s="50"/>
      <c r="Y365" s="37"/>
    </row>
    <row r="366" spans="1:25" ht="14.5" thickBot="1" x14ac:dyDescent="0.35">
      <c r="A366" s="74" t="s">
        <v>166</v>
      </c>
      <c r="B366" s="74"/>
      <c r="C366" s="74"/>
      <c r="D366" s="74"/>
      <c r="E366" s="37"/>
      <c r="F366" s="74" t="s">
        <v>166</v>
      </c>
      <c r="G366" s="74"/>
      <c r="H366" s="74"/>
      <c r="I366" s="74"/>
      <c r="J366" s="37"/>
      <c r="K366" s="74" t="s">
        <v>166</v>
      </c>
      <c r="L366" s="74"/>
      <c r="M366" s="74"/>
      <c r="N366" s="74"/>
      <c r="O366" s="37"/>
      <c r="P366" s="74" t="s">
        <v>166</v>
      </c>
      <c r="Q366" s="74"/>
      <c r="R366" s="74"/>
      <c r="S366" s="74"/>
      <c r="T366" s="37"/>
      <c r="U366" s="74" t="s">
        <v>166</v>
      </c>
      <c r="V366" s="74"/>
      <c r="W366" s="74"/>
      <c r="X366" s="74"/>
      <c r="Y366" s="37"/>
    </row>
    <row r="367" spans="1:25" ht="14.5" thickTop="1" x14ac:dyDescent="0.3">
      <c r="A367" s="73" t="s">
        <v>33</v>
      </c>
      <c r="B367" s="70" t="s">
        <v>52</v>
      </c>
      <c r="C367" s="70" t="s">
        <v>146</v>
      </c>
      <c r="D367" s="42" t="s">
        <v>147</v>
      </c>
      <c r="E367" s="37"/>
      <c r="F367" s="73" t="s">
        <v>33</v>
      </c>
      <c r="G367" s="70" t="s">
        <v>52</v>
      </c>
      <c r="H367" s="70" t="s">
        <v>146</v>
      </c>
      <c r="I367" s="42" t="s">
        <v>147</v>
      </c>
      <c r="J367" s="37"/>
      <c r="K367" s="73" t="s">
        <v>33</v>
      </c>
      <c r="L367" s="70" t="s">
        <v>52</v>
      </c>
      <c r="M367" s="70" t="s">
        <v>146</v>
      </c>
      <c r="N367" s="42" t="s">
        <v>147</v>
      </c>
      <c r="O367" s="37"/>
      <c r="P367" s="73" t="s">
        <v>33</v>
      </c>
      <c r="Q367" s="70" t="s">
        <v>52</v>
      </c>
      <c r="R367" s="70" t="s">
        <v>146</v>
      </c>
      <c r="S367" s="42" t="s">
        <v>147</v>
      </c>
      <c r="T367" s="37"/>
      <c r="U367" s="73" t="s">
        <v>33</v>
      </c>
      <c r="V367" s="70" t="s">
        <v>52</v>
      </c>
      <c r="W367" s="70" t="s">
        <v>146</v>
      </c>
      <c r="X367" s="42" t="s">
        <v>147</v>
      </c>
      <c r="Y367" s="37"/>
    </row>
    <row r="368" spans="1:25" ht="14.5" thickBot="1" x14ac:dyDescent="0.35">
      <c r="A368" s="74"/>
      <c r="B368" s="71"/>
      <c r="C368" s="71"/>
      <c r="D368" s="43" t="s">
        <v>148</v>
      </c>
      <c r="E368" s="37"/>
      <c r="F368" s="74"/>
      <c r="G368" s="71"/>
      <c r="H368" s="71"/>
      <c r="I368" s="43" t="s">
        <v>148</v>
      </c>
      <c r="J368" s="37"/>
      <c r="K368" s="74"/>
      <c r="L368" s="71"/>
      <c r="M368" s="71"/>
      <c r="N368" s="43" t="s">
        <v>148</v>
      </c>
      <c r="O368" s="37"/>
      <c r="P368" s="74"/>
      <c r="Q368" s="71"/>
      <c r="R368" s="71"/>
      <c r="S368" s="43" t="s">
        <v>148</v>
      </c>
      <c r="T368" s="37"/>
      <c r="U368" s="74"/>
      <c r="V368" s="71"/>
      <c r="W368" s="71"/>
      <c r="X368" s="43" t="s">
        <v>148</v>
      </c>
      <c r="Y368" s="37"/>
    </row>
    <row r="369" spans="1:25" ht="14.5" thickTop="1" x14ac:dyDescent="0.3">
      <c r="A369" s="50" t="s">
        <v>149</v>
      </c>
      <c r="B369" s="50" t="s">
        <v>150</v>
      </c>
      <c r="C369" s="57">
        <v>2.5000000000000001E-2</v>
      </c>
      <c r="D369" s="58">
        <v>4.1392065060995566</v>
      </c>
      <c r="E369" s="37"/>
      <c r="F369" s="50" t="s">
        <v>149</v>
      </c>
      <c r="G369" s="50" t="s">
        <v>150</v>
      </c>
      <c r="H369" s="57">
        <v>2.5000000000000001E-2</v>
      </c>
      <c r="I369" s="58">
        <v>1.9446044978890624E-2</v>
      </c>
      <c r="J369" s="37"/>
      <c r="K369" s="50" t="s">
        <v>149</v>
      </c>
      <c r="L369" s="50" t="s">
        <v>150</v>
      </c>
      <c r="M369" s="57">
        <v>2.5000000000000001E-2</v>
      </c>
      <c r="N369" s="58">
        <v>1.5429139289967204E-2</v>
      </c>
      <c r="O369" s="37"/>
      <c r="P369" s="50" t="s">
        <v>149</v>
      </c>
      <c r="Q369" s="50" t="s">
        <v>150</v>
      </c>
      <c r="R369" s="57">
        <v>2.5000000000000001E-2</v>
      </c>
      <c r="S369" s="58">
        <v>5.5258665512023441E-3</v>
      </c>
      <c r="T369" s="37"/>
      <c r="U369" s="50" t="s">
        <v>149</v>
      </c>
      <c r="V369" s="50" t="s">
        <v>150</v>
      </c>
      <c r="W369" s="57">
        <v>2.5000000000000001E-2</v>
      </c>
      <c r="X369" s="58">
        <v>1.3730820482827585E-2</v>
      </c>
      <c r="Y369" s="37"/>
    </row>
    <row r="370" spans="1:25" x14ac:dyDescent="0.3">
      <c r="A370" s="50" t="s">
        <v>149</v>
      </c>
      <c r="B370" s="50" t="s">
        <v>151</v>
      </c>
      <c r="C370" s="57">
        <v>2.5000000000000001E-2</v>
      </c>
      <c r="D370" s="58">
        <v>4.1676558677452142</v>
      </c>
      <c r="E370" s="37"/>
      <c r="F370" s="50" t="s">
        <v>149</v>
      </c>
      <c r="G370" s="50" t="s">
        <v>151</v>
      </c>
      <c r="H370" s="57">
        <v>2.5000000000000001E-2</v>
      </c>
      <c r="I370" s="58">
        <v>2.2526965432209726E-2</v>
      </c>
      <c r="J370" s="37"/>
      <c r="K370" s="50" t="s">
        <v>149</v>
      </c>
      <c r="L370" s="50" t="s">
        <v>151</v>
      </c>
      <c r="M370" s="57">
        <v>2.5000000000000001E-2</v>
      </c>
      <c r="N370" s="58">
        <v>1.6404397795769396E-2</v>
      </c>
      <c r="O370" s="37"/>
      <c r="P370" s="50" t="s">
        <v>149</v>
      </c>
      <c r="Q370" s="50" t="s">
        <v>151</v>
      </c>
      <c r="R370" s="57">
        <v>2.5000000000000001E-2</v>
      </c>
      <c r="S370" s="58">
        <v>5.8049059199863683E-3</v>
      </c>
      <c r="T370" s="37"/>
      <c r="U370" s="50" t="s">
        <v>149</v>
      </c>
      <c r="V370" s="50" t="s">
        <v>151</v>
      </c>
      <c r="W370" s="57">
        <v>2.5000000000000001E-2</v>
      </c>
      <c r="X370" s="58">
        <v>1.4960968648694265E-2</v>
      </c>
      <c r="Y370" s="37"/>
    </row>
    <row r="371" spans="1:25" x14ac:dyDescent="0.3">
      <c r="A371" s="50" t="s">
        <v>149</v>
      </c>
      <c r="B371" s="50" t="s">
        <v>152</v>
      </c>
      <c r="C371" s="57">
        <v>0.13126147999625579</v>
      </c>
      <c r="D371" s="58">
        <v>18.511089751866329</v>
      </c>
      <c r="E371" s="37"/>
      <c r="F371" s="50" t="s">
        <v>149</v>
      </c>
      <c r="G371" s="50" t="s">
        <v>152</v>
      </c>
      <c r="H371" s="57">
        <v>0.10219626602208236</v>
      </c>
      <c r="I371" s="58">
        <v>7.4084368527123384E-2</v>
      </c>
      <c r="J371" s="37"/>
      <c r="K371" s="50" t="s">
        <v>149</v>
      </c>
      <c r="L371" s="50" t="s">
        <v>152</v>
      </c>
      <c r="M371" s="57">
        <v>0.13713845026267724</v>
      </c>
      <c r="N371" s="58">
        <v>8.2367087397463956E-2</v>
      </c>
      <c r="O371" s="37"/>
      <c r="P371" s="50" t="s">
        <v>149</v>
      </c>
      <c r="Q371" s="50" t="s">
        <v>152</v>
      </c>
      <c r="R371" s="57">
        <v>0.13722176436708539</v>
      </c>
      <c r="S371" s="58">
        <v>2.9381140877824126E-2</v>
      </c>
      <c r="T371" s="37"/>
      <c r="U371" s="50" t="s">
        <v>149</v>
      </c>
      <c r="V371" s="50" t="s">
        <v>152</v>
      </c>
      <c r="W371" s="57">
        <v>0.1063795015731996</v>
      </c>
      <c r="X371" s="58">
        <v>5.6820589593759872E-2</v>
      </c>
      <c r="Y371" s="37"/>
    </row>
    <row r="372" spans="1:25" x14ac:dyDescent="0.3">
      <c r="A372" s="50" t="s">
        <v>149</v>
      </c>
      <c r="B372" s="50" t="s">
        <v>153</v>
      </c>
      <c r="C372" s="57">
        <v>2.2057197037608587E-2</v>
      </c>
      <c r="D372" s="58">
        <v>3.1056479229547729</v>
      </c>
      <c r="E372" s="37"/>
      <c r="F372" s="50" t="s">
        <v>149</v>
      </c>
      <c r="G372" s="50" t="s">
        <v>153</v>
      </c>
      <c r="H372" s="57">
        <v>1.6909917018605058E-2</v>
      </c>
      <c r="I372" s="58">
        <v>1.2250835019212446E-2</v>
      </c>
      <c r="J372" s="37"/>
      <c r="K372" s="50" t="s">
        <v>149</v>
      </c>
      <c r="L372" s="50" t="s">
        <v>153</v>
      </c>
      <c r="M372" s="57">
        <v>2.2057197037608587E-2</v>
      </c>
      <c r="N372" s="58">
        <v>1.3245675824914364E-2</v>
      </c>
      <c r="O372" s="37"/>
      <c r="P372" s="50" t="s">
        <v>149</v>
      </c>
      <c r="Q372" s="50" t="s">
        <v>153</v>
      </c>
      <c r="R372" s="57">
        <v>2.2057197037608587E-2</v>
      </c>
      <c r="S372" s="58">
        <v>4.7221191162250629E-3</v>
      </c>
      <c r="T372" s="37"/>
      <c r="U372" s="50" t="s">
        <v>149</v>
      </c>
      <c r="V372" s="50" t="s">
        <v>153</v>
      </c>
      <c r="W372" s="57">
        <v>1.6909917018605058E-2</v>
      </c>
      <c r="X372" s="58">
        <v>9.0253461116631354E-3</v>
      </c>
      <c r="Y372" s="37"/>
    </row>
    <row r="373" spans="1:25" x14ac:dyDescent="0.3">
      <c r="A373" s="50" t="s">
        <v>149</v>
      </c>
      <c r="B373" s="50" t="s">
        <v>154</v>
      </c>
      <c r="C373" s="57">
        <v>0</v>
      </c>
      <c r="D373" s="58">
        <v>0</v>
      </c>
      <c r="E373" s="37"/>
      <c r="F373" s="50" t="s">
        <v>149</v>
      </c>
      <c r="G373" s="50" t="s">
        <v>154</v>
      </c>
      <c r="H373" s="57">
        <v>0</v>
      </c>
      <c r="I373" s="58">
        <v>0</v>
      </c>
      <c r="J373" s="37"/>
      <c r="K373" s="50" t="s">
        <v>149</v>
      </c>
      <c r="L373" s="50" t="s">
        <v>154</v>
      </c>
      <c r="M373" s="57">
        <v>0</v>
      </c>
      <c r="N373" s="58">
        <v>0</v>
      </c>
      <c r="O373" s="37"/>
      <c r="P373" s="50" t="s">
        <v>149</v>
      </c>
      <c r="Q373" s="50" t="s">
        <v>154</v>
      </c>
      <c r="R373" s="57">
        <v>0</v>
      </c>
      <c r="S373" s="58">
        <v>0</v>
      </c>
      <c r="T373" s="37"/>
      <c r="U373" s="50" t="s">
        <v>149</v>
      </c>
      <c r="V373" s="50" t="s">
        <v>154</v>
      </c>
      <c r="W373" s="57">
        <v>0</v>
      </c>
      <c r="X373" s="58">
        <v>0</v>
      </c>
      <c r="Y373" s="37"/>
    </row>
    <row r="374" spans="1:25" x14ac:dyDescent="0.3">
      <c r="A374" s="50" t="s">
        <v>155</v>
      </c>
      <c r="B374" s="50" t="s">
        <v>156</v>
      </c>
      <c r="C374" s="57">
        <v>6.1425035015076242E-2</v>
      </c>
      <c r="D374" s="58">
        <v>13.872467836792595</v>
      </c>
      <c r="E374" s="37"/>
      <c r="F374" s="50" t="s">
        <v>155</v>
      </c>
      <c r="G374" s="50" t="s">
        <v>156</v>
      </c>
      <c r="H374" s="57">
        <v>4.7570697875112767E-3</v>
      </c>
      <c r="I374" s="58">
        <v>5.5028272363893283E-3</v>
      </c>
      <c r="J374" s="37"/>
      <c r="K374" s="50" t="s">
        <v>155</v>
      </c>
      <c r="L374" s="50" t="s">
        <v>156</v>
      </c>
      <c r="M374" s="57">
        <v>6.1425035015076242E-2</v>
      </c>
      <c r="N374" s="58">
        <v>1.9173642233004076E-2</v>
      </c>
      <c r="O374" s="37"/>
      <c r="P374" s="50" t="s">
        <v>155</v>
      </c>
      <c r="Q374" s="50" t="s">
        <v>156</v>
      </c>
      <c r="R374" s="57">
        <v>6.1425035015076242E-2</v>
      </c>
      <c r="S374" s="58">
        <v>6.5438004347624741E-3</v>
      </c>
      <c r="T374" s="37"/>
      <c r="U374" s="50" t="s">
        <v>155</v>
      </c>
      <c r="V374" s="50" t="s">
        <v>156</v>
      </c>
      <c r="W374" s="57">
        <v>4.7570697875112767E-3</v>
      </c>
      <c r="X374" s="58">
        <v>2.4861081368788311E-3</v>
      </c>
      <c r="Y374" s="37"/>
    </row>
    <row r="375" spans="1:25" x14ac:dyDescent="0.3">
      <c r="A375" s="50" t="s">
        <v>155</v>
      </c>
      <c r="B375" s="50" t="s">
        <v>157</v>
      </c>
      <c r="C375" s="57">
        <v>9.5741190985577981E-3</v>
      </c>
      <c r="D375" s="58">
        <v>2.0592915642196417</v>
      </c>
      <c r="E375" s="37"/>
      <c r="F375" s="50" t="s">
        <v>155</v>
      </c>
      <c r="G375" s="50" t="s">
        <v>157</v>
      </c>
      <c r="H375" s="57">
        <v>2.5730948006811107E-2</v>
      </c>
      <c r="I375" s="58">
        <v>2.8347374656422696E-2</v>
      </c>
      <c r="J375" s="37"/>
      <c r="K375" s="50" t="s">
        <v>155</v>
      </c>
      <c r="L375" s="50" t="s">
        <v>157</v>
      </c>
      <c r="M375" s="57">
        <v>9.5741190985577981E-3</v>
      </c>
      <c r="N375" s="58">
        <v>2.8462217516245281E-3</v>
      </c>
      <c r="O375" s="37"/>
      <c r="P375" s="50" t="s">
        <v>155</v>
      </c>
      <c r="Q375" s="50" t="s">
        <v>157</v>
      </c>
      <c r="R375" s="57">
        <v>9.5741190985577981E-3</v>
      </c>
      <c r="S375" s="58">
        <v>9.7139118949716996E-4</v>
      </c>
      <c r="T375" s="37"/>
      <c r="U375" s="50" t="s">
        <v>155</v>
      </c>
      <c r="V375" s="50" t="s">
        <v>157</v>
      </c>
      <c r="W375" s="57">
        <v>2.5730948006811107E-2</v>
      </c>
      <c r="X375" s="58">
        <v>1.2806987347603348E-2</v>
      </c>
      <c r="Y375" s="37"/>
    </row>
    <row r="376" spans="1:25" x14ac:dyDescent="0.3">
      <c r="A376" s="50" t="s">
        <v>155</v>
      </c>
      <c r="B376" s="50" t="s">
        <v>153</v>
      </c>
      <c r="C376" s="57">
        <v>2.2057197037608587E-2</v>
      </c>
      <c r="D376" s="58">
        <v>4.0448482981005567</v>
      </c>
      <c r="E376" s="37"/>
      <c r="F376" s="50" t="s">
        <v>155</v>
      </c>
      <c r="G376" s="50" t="s">
        <v>153</v>
      </c>
      <c r="H376" s="57">
        <v>1.6909917018605058E-2</v>
      </c>
      <c r="I376" s="58">
        <v>1.6637991321202479E-2</v>
      </c>
      <c r="J376" s="37"/>
      <c r="K376" s="50" t="s">
        <v>155</v>
      </c>
      <c r="L376" s="50" t="s">
        <v>153</v>
      </c>
      <c r="M376" s="57">
        <v>2.2057197037608587E-2</v>
      </c>
      <c r="N376" s="58">
        <v>6.2558547632686383E-3</v>
      </c>
      <c r="O376" s="37"/>
      <c r="P376" s="50" t="s">
        <v>155</v>
      </c>
      <c r="Q376" s="50" t="s">
        <v>153</v>
      </c>
      <c r="R376" s="57">
        <v>2.2057197037608587E-2</v>
      </c>
      <c r="S376" s="58">
        <v>2.1619201673910146E-3</v>
      </c>
      <c r="T376" s="37"/>
      <c r="U376" s="50" t="s">
        <v>155</v>
      </c>
      <c r="V376" s="50" t="s">
        <v>153</v>
      </c>
      <c r="W376" s="57">
        <v>1.6909917018605058E-2</v>
      </c>
      <c r="X376" s="58">
        <v>7.3256523359839336E-3</v>
      </c>
      <c r="Y376" s="37"/>
    </row>
    <row r="377" spans="1:25" x14ac:dyDescent="0.3">
      <c r="A377" s="50" t="s">
        <v>155</v>
      </c>
      <c r="B377" s="50" t="s">
        <v>154</v>
      </c>
      <c r="C377" s="57">
        <v>0</v>
      </c>
      <c r="D377" s="58">
        <v>0</v>
      </c>
      <c r="E377" s="37"/>
      <c r="F377" s="50" t="s">
        <v>155</v>
      </c>
      <c r="G377" s="50" t="s">
        <v>154</v>
      </c>
      <c r="H377" s="57">
        <v>0</v>
      </c>
      <c r="I377" s="58">
        <v>0</v>
      </c>
      <c r="J377" s="37"/>
      <c r="K377" s="50" t="s">
        <v>155</v>
      </c>
      <c r="L377" s="50" t="s">
        <v>154</v>
      </c>
      <c r="M377" s="57">
        <v>0</v>
      </c>
      <c r="N377" s="58">
        <v>0</v>
      </c>
      <c r="O377" s="37"/>
      <c r="P377" s="50" t="s">
        <v>155</v>
      </c>
      <c r="Q377" s="50" t="s">
        <v>154</v>
      </c>
      <c r="R377" s="57">
        <v>0</v>
      </c>
      <c r="S377" s="58">
        <v>0</v>
      </c>
      <c r="T377" s="37"/>
      <c r="U377" s="50" t="s">
        <v>155</v>
      </c>
      <c r="V377" s="50" t="s">
        <v>154</v>
      </c>
      <c r="W377" s="57">
        <v>0</v>
      </c>
      <c r="X377" s="58">
        <v>0</v>
      </c>
      <c r="Y377" s="37"/>
    </row>
    <row r="378" spans="1:25" x14ac:dyDescent="0.3">
      <c r="A378" s="50" t="s">
        <v>158</v>
      </c>
      <c r="B378" s="50" t="s">
        <v>158</v>
      </c>
      <c r="C378" s="57">
        <v>1</v>
      </c>
      <c r="D378" s="58">
        <v>61.920341408745202</v>
      </c>
      <c r="E378" s="37"/>
      <c r="F378" s="50" t="s">
        <v>158</v>
      </c>
      <c r="G378" s="50" t="s">
        <v>158</v>
      </c>
      <c r="H378" s="57">
        <v>1</v>
      </c>
      <c r="I378" s="58">
        <v>0.34093375231682932</v>
      </c>
      <c r="J378" s="37"/>
      <c r="K378" s="50" t="s">
        <v>158</v>
      </c>
      <c r="L378" s="50" t="s">
        <v>158</v>
      </c>
      <c r="M378" s="57">
        <v>1</v>
      </c>
      <c r="N378" s="58">
        <v>0.28843524840929469</v>
      </c>
      <c r="O378" s="37"/>
      <c r="P378" s="50" t="s">
        <v>158</v>
      </c>
      <c r="Q378" s="50" t="s">
        <v>158</v>
      </c>
      <c r="R378" s="57">
        <v>1</v>
      </c>
      <c r="S378" s="58">
        <v>0.10089437872375388</v>
      </c>
      <c r="T378" s="37"/>
      <c r="U378" s="50" t="s">
        <v>158</v>
      </c>
      <c r="V378" s="50" t="s">
        <v>158</v>
      </c>
      <c r="W378" s="57">
        <v>1</v>
      </c>
      <c r="X378" s="58">
        <v>0.23605030341211031</v>
      </c>
      <c r="Y378" s="37"/>
    </row>
    <row r="379" spans="1:25" x14ac:dyDescent="0.3">
      <c r="A379" s="50" t="s">
        <v>159</v>
      </c>
      <c r="B379" s="50" t="s">
        <v>160</v>
      </c>
      <c r="C379" s="57">
        <v>1</v>
      </c>
      <c r="D379" s="58">
        <v>2.3887390385029152</v>
      </c>
      <c r="E379" s="37"/>
      <c r="F379" s="50" t="s">
        <v>159</v>
      </c>
      <c r="G379" s="50" t="s">
        <v>160</v>
      </c>
      <c r="H379" s="57">
        <v>1</v>
      </c>
      <c r="I379" s="58">
        <v>7.2993082198149692E-3</v>
      </c>
      <c r="J379" s="37"/>
      <c r="K379" s="50" t="s">
        <v>159</v>
      </c>
      <c r="L379" s="50" t="s">
        <v>160</v>
      </c>
      <c r="M379" s="57">
        <v>1</v>
      </c>
      <c r="N379" s="58">
        <v>9.4882006217303534E-3</v>
      </c>
      <c r="O379" s="37"/>
      <c r="P379" s="50" t="s">
        <v>159</v>
      </c>
      <c r="Q379" s="50" t="s">
        <v>160</v>
      </c>
      <c r="R379" s="57">
        <v>1</v>
      </c>
      <c r="S379" s="58">
        <v>3.3326296980020023E-3</v>
      </c>
      <c r="T379" s="37"/>
      <c r="U379" s="50" t="s">
        <v>159</v>
      </c>
      <c r="V379" s="50" t="s">
        <v>160</v>
      </c>
      <c r="W379" s="57">
        <v>1</v>
      </c>
      <c r="X379" s="58">
        <v>4.9605840199788143E-3</v>
      </c>
      <c r="Y379" s="37"/>
    </row>
    <row r="380" spans="1:25" x14ac:dyDescent="0.3">
      <c r="A380" s="50" t="s">
        <v>159</v>
      </c>
      <c r="B380" s="50" t="s">
        <v>161</v>
      </c>
      <c r="C380" s="57">
        <v>1</v>
      </c>
      <c r="D380" s="58">
        <v>14.320437109650225</v>
      </c>
      <c r="E380" s="37"/>
      <c r="F380" s="50" t="s">
        <v>159</v>
      </c>
      <c r="G380" s="50" t="s">
        <v>161</v>
      </c>
      <c r="H380" s="57">
        <v>1</v>
      </c>
      <c r="I380" s="58">
        <v>4.3759189522571053E-2</v>
      </c>
      <c r="J380" s="37"/>
      <c r="K380" s="50" t="s">
        <v>159</v>
      </c>
      <c r="L380" s="50" t="s">
        <v>161</v>
      </c>
      <c r="M380" s="57">
        <v>1</v>
      </c>
      <c r="N380" s="58">
        <v>5.6881550515618572E-2</v>
      </c>
      <c r="O380" s="37"/>
      <c r="P380" s="50" t="s">
        <v>159</v>
      </c>
      <c r="Q380" s="50" t="s">
        <v>161</v>
      </c>
      <c r="R380" s="57">
        <v>1</v>
      </c>
      <c r="S380" s="58">
        <v>1.997904050243204E-2</v>
      </c>
      <c r="T380" s="37"/>
      <c r="U380" s="50" t="s">
        <v>159</v>
      </c>
      <c r="V380" s="50" t="s">
        <v>161</v>
      </c>
      <c r="W380" s="57">
        <v>1</v>
      </c>
      <c r="X380" s="58">
        <v>2.9738590252103757E-2</v>
      </c>
      <c r="Y380" s="37"/>
    </row>
    <row r="381" spans="1:25" x14ac:dyDescent="0.3">
      <c r="A381" s="50" t="s">
        <v>159</v>
      </c>
      <c r="B381" s="50" t="s">
        <v>162</v>
      </c>
      <c r="C381" s="57">
        <v>1</v>
      </c>
      <c r="D381" s="58">
        <v>14.320437109650225</v>
      </c>
      <c r="E381" s="37"/>
      <c r="F381" s="50" t="s">
        <v>159</v>
      </c>
      <c r="G381" s="50" t="s">
        <v>162</v>
      </c>
      <c r="H381" s="57">
        <v>1</v>
      </c>
      <c r="I381" s="58">
        <v>4.3759189522571053E-2</v>
      </c>
      <c r="J381" s="37"/>
      <c r="K381" s="50" t="s">
        <v>159</v>
      </c>
      <c r="L381" s="50" t="s">
        <v>162</v>
      </c>
      <c r="M381" s="57">
        <v>1</v>
      </c>
      <c r="N381" s="58">
        <v>5.6881550515618572E-2</v>
      </c>
      <c r="O381" s="37"/>
      <c r="P381" s="50" t="s">
        <v>159</v>
      </c>
      <c r="Q381" s="50" t="s">
        <v>162</v>
      </c>
      <c r="R381" s="57">
        <v>1</v>
      </c>
      <c r="S381" s="58">
        <v>1.997904050243204E-2</v>
      </c>
      <c r="T381" s="37"/>
      <c r="U381" s="50" t="s">
        <v>159</v>
      </c>
      <c r="V381" s="50" t="s">
        <v>162</v>
      </c>
      <c r="W381" s="57">
        <v>1</v>
      </c>
      <c r="X381" s="58">
        <v>2.9738590252103757E-2</v>
      </c>
      <c r="Y381" s="37"/>
    </row>
    <row r="382" spans="1:25" x14ac:dyDescent="0.3">
      <c r="A382" s="50" t="s">
        <v>163</v>
      </c>
      <c r="B382" s="50" t="s">
        <v>160</v>
      </c>
      <c r="C382" s="57">
        <v>1</v>
      </c>
      <c r="D382" s="58">
        <v>3.6352982947710961</v>
      </c>
      <c r="E382" s="37"/>
      <c r="F382" s="50" t="s">
        <v>163</v>
      </c>
      <c r="G382" s="50" t="s">
        <v>160</v>
      </c>
      <c r="H382" s="57">
        <v>1</v>
      </c>
      <c r="I382" s="58">
        <v>1.1108439346782843E-2</v>
      </c>
      <c r="J382" s="37"/>
      <c r="K382" s="50" t="s">
        <v>163</v>
      </c>
      <c r="L382" s="50" t="s">
        <v>160</v>
      </c>
      <c r="M382" s="57">
        <v>1</v>
      </c>
      <c r="N382" s="58">
        <v>1.4439601389961677E-2</v>
      </c>
      <c r="O382" s="37"/>
      <c r="P382" s="50" t="s">
        <v>163</v>
      </c>
      <c r="Q382" s="50" t="s">
        <v>160</v>
      </c>
      <c r="R382" s="57">
        <v>1</v>
      </c>
      <c r="S382" s="58">
        <v>5.0717566309976848E-3</v>
      </c>
      <c r="T382" s="37"/>
      <c r="U382" s="50" t="s">
        <v>163</v>
      </c>
      <c r="V382" s="50" t="s">
        <v>160</v>
      </c>
      <c r="W382" s="57">
        <v>1</v>
      </c>
      <c r="X382" s="58">
        <v>7.549256046068392E-3</v>
      </c>
      <c r="Y382" s="37"/>
    </row>
    <row r="383" spans="1:25" x14ac:dyDescent="0.3">
      <c r="A383" s="50" t="s">
        <v>163</v>
      </c>
      <c r="B383" s="50" t="s">
        <v>164</v>
      </c>
      <c r="C383" s="57">
        <v>1</v>
      </c>
      <c r="D383" s="58">
        <v>2.1282532763113933</v>
      </c>
      <c r="E383" s="37"/>
      <c r="F383" s="50" t="s">
        <v>163</v>
      </c>
      <c r="G383" s="50" t="s">
        <v>164</v>
      </c>
      <c r="H383" s="57">
        <v>1</v>
      </c>
      <c r="I383" s="58">
        <v>6.5033376954244182E-3</v>
      </c>
      <c r="J383" s="37"/>
      <c r="K383" s="50" t="s">
        <v>163</v>
      </c>
      <c r="L383" s="50" t="s">
        <v>164</v>
      </c>
      <c r="M383" s="57">
        <v>1</v>
      </c>
      <c r="N383" s="58">
        <v>8.4535370896576013E-3</v>
      </c>
      <c r="O383" s="37"/>
      <c r="P383" s="50" t="s">
        <v>163</v>
      </c>
      <c r="Q383" s="50" t="s">
        <v>164</v>
      </c>
      <c r="R383" s="57">
        <v>1</v>
      </c>
      <c r="S383" s="58">
        <v>2.9692151211086577E-3</v>
      </c>
      <c r="T383" s="37"/>
      <c r="U383" s="50" t="s">
        <v>163</v>
      </c>
      <c r="V383" s="50" t="s">
        <v>164</v>
      </c>
      <c r="W383" s="57">
        <v>1</v>
      </c>
      <c r="X383" s="58">
        <v>4.4196452700645088E-3</v>
      </c>
      <c r="Y383" s="37"/>
    </row>
    <row r="384" spans="1:25" x14ac:dyDescent="0.3">
      <c r="A384" s="50" t="s">
        <v>163</v>
      </c>
      <c r="B384" s="50" t="s">
        <v>162</v>
      </c>
      <c r="C384" s="57">
        <v>1</v>
      </c>
      <c r="D384" s="58">
        <v>5.7279784106467684</v>
      </c>
      <c r="E384" s="37"/>
      <c r="F384" s="50" t="s">
        <v>163</v>
      </c>
      <c r="G384" s="50" t="s">
        <v>162</v>
      </c>
      <c r="H384" s="57">
        <v>1</v>
      </c>
      <c r="I384" s="58">
        <v>1.7503075564905674E-2</v>
      </c>
      <c r="J384" s="37"/>
      <c r="K384" s="50" t="s">
        <v>163</v>
      </c>
      <c r="L384" s="50" t="s">
        <v>162</v>
      </c>
      <c r="M384" s="57">
        <v>1</v>
      </c>
      <c r="N384" s="58">
        <v>2.2751839962902833E-2</v>
      </c>
      <c r="O384" s="37"/>
      <c r="P384" s="50" t="s">
        <v>163</v>
      </c>
      <c r="Q384" s="50" t="s">
        <v>162</v>
      </c>
      <c r="R384" s="57">
        <v>1</v>
      </c>
      <c r="S384" s="58">
        <v>7.9913421487846775E-3</v>
      </c>
      <c r="T384" s="37"/>
      <c r="U384" s="50" t="s">
        <v>163</v>
      </c>
      <c r="V384" s="50" t="s">
        <v>162</v>
      </c>
      <c r="W384" s="57">
        <v>1</v>
      </c>
      <c r="X384" s="58">
        <v>1.1895028177061097E-2</v>
      </c>
      <c r="Y384" s="37"/>
    </row>
    <row r="385" spans="1:25" x14ac:dyDescent="0.3">
      <c r="A385" s="50" t="s">
        <v>167</v>
      </c>
      <c r="B385" s="50" t="s">
        <v>168</v>
      </c>
      <c r="C385" s="57">
        <v>1</v>
      </c>
      <c r="D385" s="58">
        <v>16.742490617994161</v>
      </c>
      <c r="E385" s="37"/>
      <c r="F385" s="50" t="s">
        <v>167</v>
      </c>
      <c r="G385" s="50" t="s">
        <v>168</v>
      </c>
      <c r="H385" s="57">
        <v>1</v>
      </c>
      <c r="I385" s="58">
        <v>0.17324338649609336</v>
      </c>
      <c r="J385" s="37"/>
      <c r="K385" s="50" t="s">
        <v>167</v>
      </c>
      <c r="L385" s="50" t="s">
        <v>168</v>
      </c>
      <c r="M385" s="57">
        <v>1</v>
      </c>
      <c r="N385" s="58">
        <v>6.6502078012894233E-2</v>
      </c>
      <c r="O385" s="37"/>
      <c r="P385" s="50" t="s">
        <v>167</v>
      </c>
      <c r="Q385" s="50" t="s">
        <v>168</v>
      </c>
      <c r="R385" s="57">
        <v>1</v>
      </c>
      <c r="S385" s="58">
        <v>2.3358148610078552E-2</v>
      </c>
      <c r="T385" s="37"/>
      <c r="U385" s="50" t="s">
        <v>167</v>
      </c>
      <c r="V385" s="50" t="s">
        <v>168</v>
      </c>
      <c r="W385" s="57">
        <v>1</v>
      </c>
      <c r="X385" s="58">
        <v>0.11773559202317378</v>
      </c>
      <c r="Y385" s="37"/>
    </row>
    <row r="386" spans="1:25" x14ac:dyDescent="0.3">
      <c r="A386" s="50" t="s">
        <v>167</v>
      </c>
      <c r="B386" s="50" t="s">
        <v>169</v>
      </c>
      <c r="C386" s="57">
        <v>1</v>
      </c>
      <c r="D386" s="58">
        <v>12.55686796349562</v>
      </c>
      <c r="E386" s="37"/>
      <c r="F386" s="50" t="s">
        <v>167</v>
      </c>
      <c r="G386" s="50" t="s">
        <v>169</v>
      </c>
      <c r="H386" s="57">
        <v>1</v>
      </c>
      <c r="I386" s="58">
        <v>0.12993253987207001</v>
      </c>
      <c r="J386" s="37"/>
      <c r="K386" s="50" t="s">
        <v>167</v>
      </c>
      <c r="L386" s="50" t="s">
        <v>169</v>
      </c>
      <c r="M386" s="57">
        <v>1</v>
      </c>
      <c r="N386" s="58">
        <v>4.9876558509670661E-2</v>
      </c>
      <c r="O386" s="37"/>
      <c r="P386" s="50" t="s">
        <v>167</v>
      </c>
      <c r="Q386" s="50" t="s">
        <v>169</v>
      </c>
      <c r="R386" s="57">
        <v>1</v>
      </c>
      <c r="S386" s="58">
        <v>1.7518611457558907E-2</v>
      </c>
      <c r="T386" s="37"/>
      <c r="U386" s="50" t="s">
        <v>167</v>
      </c>
      <c r="V386" s="50" t="s">
        <v>169</v>
      </c>
      <c r="W386" s="57">
        <v>1</v>
      </c>
      <c r="X386" s="58">
        <v>8.8301694017380333E-2</v>
      </c>
      <c r="Y386" s="37"/>
    </row>
    <row r="387" spans="1:25" x14ac:dyDescent="0.3">
      <c r="A387" s="50" t="s">
        <v>167</v>
      </c>
      <c r="B387" s="50" t="s">
        <v>170</v>
      </c>
      <c r="C387" s="57">
        <v>1</v>
      </c>
      <c r="D387" s="58">
        <v>12.55686796349562</v>
      </c>
      <c r="E387" s="37"/>
      <c r="F387" s="50" t="s">
        <v>167</v>
      </c>
      <c r="G387" s="50" t="s">
        <v>170</v>
      </c>
      <c r="H387" s="57">
        <v>1</v>
      </c>
      <c r="I387" s="58">
        <v>0.12993253987207001</v>
      </c>
      <c r="J387" s="37"/>
      <c r="K387" s="50" t="s">
        <v>167</v>
      </c>
      <c r="L387" s="50" t="s">
        <v>170</v>
      </c>
      <c r="M387" s="57">
        <v>1</v>
      </c>
      <c r="N387" s="58">
        <v>4.9876558509670661E-2</v>
      </c>
      <c r="O387" s="37"/>
      <c r="P387" s="50" t="s">
        <v>167</v>
      </c>
      <c r="Q387" s="50" t="s">
        <v>170</v>
      </c>
      <c r="R387" s="57">
        <v>1</v>
      </c>
      <c r="S387" s="58">
        <v>1.7518611457558907E-2</v>
      </c>
      <c r="T387" s="37"/>
      <c r="U387" s="50" t="s">
        <v>167</v>
      </c>
      <c r="V387" s="50" t="s">
        <v>170</v>
      </c>
      <c r="W387" s="57">
        <v>1</v>
      </c>
      <c r="X387" s="58">
        <v>8.8301694017380333E-2</v>
      </c>
      <c r="Y387" s="37"/>
    </row>
    <row r="388" spans="1:25" x14ac:dyDescent="0.3">
      <c r="A388" s="50" t="s">
        <v>167</v>
      </c>
      <c r="B388" s="50" t="s">
        <v>171</v>
      </c>
      <c r="C388" s="57">
        <v>1</v>
      </c>
      <c r="D388" s="58">
        <v>62.784339817478092</v>
      </c>
      <c r="E388" s="37"/>
      <c r="F388" s="50" t="s">
        <v>167</v>
      </c>
      <c r="G388" s="50" t="s">
        <v>171</v>
      </c>
      <c r="H388" s="57">
        <v>1</v>
      </c>
      <c r="I388" s="58">
        <v>0.64966269936034993</v>
      </c>
      <c r="J388" s="37"/>
      <c r="K388" s="50" t="s">
        <v>167</v>
      </c>
      <c r="L388" s="50" t="s">
        <v>171</v>
      </c>
      <c r="M388" s="57">
        <v>1</v>
      </c>
      <c r="N388" s="58">
        <v>0.2493827925483533</v>
      </c>
      <c r="O388" s="37"/>
      <c r="P388" s="50" t="s">
        <v>167</v>
      </c>
      <c r="Q388" s="50" t="s">
        <v>171</v>
      </c>
      <c r="R388" s="57">
        <v>1</v>
      </c>
      <c r="S388" s="58">
        <v>8.7593057287794568E-2</v>
      </c>
      <c r="T388" s="37"/>
      <c r="U388" s="50" t="s">
        <v>167</v>
      </c>
      <c r="V388" s="50" t="s">
        <v>171</v>
      </c>
      <c r="W388" s="57">
        <v>1</v>
      </c>
      <c r="X388" s="58">
        <v>0.44150847008690164</v>
      </c>
      <c r="Y388" s="37"/>
    </row>
    <row r="389" spans="1:25" x14ac:dyDescent="0.3">
      <c r="A389" s="50" t="s">
        <v>167</v>
      </c>
      <c r="B389" s="50" t="s">
        <v>172</v>
      </c>
      <c r="C389" s="57">
        <v>0</v>
      </c>
      <c r="D389" s="58">
        <v>0</v>
      </c>
      <c r="E389" s="37"/>
      <c r="F389" s="50" t="s">
        <v>167</v>
      </c>
      <c r="G389" s="50" t="s">
        <v>172</v>
      </c>
      <c r="H389" s="57">
        <v>0</v>
      </c>
      <c r="I389" s="58">
        <v>0</v>
      </c>
      <c r="J389" s="37"/>
      <c r="K389" s="50" t="s">
        <v>167</v>
      </c>
      <c r="L389" s="50" t="s">
        <v>172</v>
      </c>
      <c r="M389" s="57">
        <v>0</v>
      </c>
      <c r="N389" s="58">
        <v>0</v>
      </c>
      <c r="O389" s="37"/>
      <c r="P389" s="50" t="s">
        <v>167</v>
      </c>
      <c r="Q389" s="50" t="s">
        <v>172</v>
      </c>
      <c r="R389" s="57">
        <v>0</v>
      </c>
      <c r="S389" s="58">
        <v>0</v>
      </c>
      <c r="T389" s="37"/>
      <c r="U389" s="50" t="s">
        <v>167</v>
      </c>
      <c r="V389" s="50" t="s">
        <v>172</v>
      </c>
      <c r="W389" s="57">
        <v>0</v>
      </c>
      <c r="X389" s="58">
        <v>0</v>
      </c>
      <c r="Y389" s="37"/>
    </row>
    <row r="390" spans="1:25" x14ac:dyDescent="0.3">
      <c r="A390" s="50" t="s">
        <v>173</v>
      </c>
      <c r="B390" s="50" t="s">
        <v>3</v>
      </c>
      <c r="C390" s="57">
        <v>1</v>
      </c>
      <c r="D390" s="58">
        <v>54.674032404576437</v>
      </c>
      <c r="E390" s="37"/>
      <c r="F390" s="50" t="s">
        <v>173</v>
      </c>
      <c r="G390" s="50" t="s">
        <v>3</v>
      </c>
      <c r="H390" s="57">
        <v>1</v>
      </c>
      <c r="I390" s="58">
        <v>0.19489880980810501</v>
      </c>
      <c r="J390" s="37"/>
      <c r="K390" s="50" t="s">
        <v>173</v>
      </c>
      <c r="L390" s="50" t="s">
        <v>3</v>
      </c>
      <c r="M390" s="57">
        <v>1</v>
      </c>
      <c r="N390" s="58">
        <v>0.21716821297429245</v>
      </c>
      <c r="O390" s="37"/>
      <c r="P390" s="50" t="s">
        <v>173</v>
      </c>
      <c r="Q390" s="50" t="s">
        <v>3</v>
      </c>
      <c r="R390" s="57">
        <v>1</v>
      </c>
      <c r="S390" s="58">
        <v>7.6278028350560231E-2</v>
      </c>
      <c r="T390" s="37"/>
      <c r="U390" s="50" t="s">
        <v>173</v>
      </c>
      <c r="V390" s="50" t="s">
        <v>3</v>
      </c>
      <c r="W390" s="57">
        <v>1</v>
      </c>
      <c r="X390" s="58">
        <v>0.13245254102607049</v>
      </c>
      <c r="Y390" s="37"/>
    </row>
    <row r="391" spans="1:25" x14ac:dyDescent="0.3">
      <c r="A391" s="50" t="s">
        <v>173</v>
      </c>
      <c r="B391" s="50" t="s">
        <v>174</v>
      </c>
      <c r="C391" s="57">
        <v>1</v>
      </c>
      <c r="D391" s="58">
        <v>28.967494114704067</v>
      </c>
      <c r="E391" s="37"/>
      <c r="F391" s="50" t="s">
        <v>173</v>
      </c>
      <c r="G391" s="50" t="s">
        <v>174</v>
      </c>
      <c r="H391" s="57">
        <v>0</v>
      </c>
      <c r="I391" s="58">
        <v>0</v>
      </c>
      <c r="J391" s="37"/>
      <c r="K391" s="50" t="s">
        <v>173</v>
      </c>
      <c r="L391" s="50" t="s">
        <v>174</v>
      </c>
      <c r="M391" s="57">
        <v>1</v>
      </c>
      <c r="N391" s="58">
        <v>0.11506045291634732</v>
      </c>
      <c r="O391" s="37"/>
      <c r="P391" s="50" t="s">
        <v>173</v>
      </c>
      <c r="Q391" s="50" t="s">
        <v>174</v>
      </c>
      <c r="R391" s="57">
        <v>1</v>
      </c>
      <c r="S391" s="58">
        <v>4.0413762075853982E-2</v>
      </c>
      <c r="T391" s="37"/>
      <c r="U391" s="50" t="s">
        <v>173</v>
      </c>
      <c r="V391" s="50" t="s">
        <v>174</v>
      </c>
      <c r="W391" s="57">
        <v>0</v>
      </c>
      <c r="X391" s="58">
        <v>0</v>
      </c>
      <c r="Y391" s="37"/>
    </row>
    <row r="392" spans="1:25" x14ac:dyDescent="0.3">
      <c r="A392" s="50" t="s">
        <v>173</v>
      </c>
      <c r="B392" s="50" t="s">
        <v>175</v>
      </c>
      <c r="C392" s="57">
        <v>1</v>
      </c>
      <c r="D392" s="58">
        <v>24.603000078333899</v>
      </c>
      <c r="E392" s="37"/>
      <c r="F392" s="50" t="s">
        <v>173</v>
      </c>
      <c r="G392" s="50" t="s">
        <v>175</v>
      </c>
      <c r="H392" s="57">
        <v>0</v>
      </c>
      <c r="I392" s="58">
        <v>0</v>
      </c>
      <c r="J392" s="37"/>
      <c r="K392" s="50" t="s">
        <v>173</v>
      </c>
      <c r="L392" s="50" t="s">
        <v>175</v>
      </c>
      <c r="M392" s="57">
        <v>1</v>
      </c>
      <c r="N392" s="58">
        <v>9.7724446612628496E-2</v>
      </c>
      <c r="O392" s="37"/>
      <c r="P392" s="50" t="s">
        <v>173</v>
      </c>
      <c r="Q392" s="50" t="s">
        <v>175</v>
      </c>
      <c r="R392" s="57">
        <v>1</v>
      </c>
      <c r="S392" s="58">
        <v>3.4324673980456293E-2</v>
      </c>
      <c r="T392" s="37"/>
      <c r="U392" s="50" t="s">
        <v>173</v>
      </c>
      <c r="V392" s="50" t="s">
        <v>175</v>
      </c>
      <c r="W392" s="57">
        <v>0</v>
      </c>
      <c r="X392" s="58">
        <v>0</v>
      </c>
      <c r="Y392" s="37"/>
    </row>
    <row r="393" spans="1:25" x14ac:dyDescent="0.3">
      <c r="A393" s="50" t="s">
        <v>173</v>
      </c>
      <c r="B393" s="50" t="s">
        <v>176</v>
      </c>
      <c r="C393" s="57">
        <v>1</v>
      </c>
      <c r="D393" s="58">
        <v>10.560441619279455</v>
      </c>
      <c r="E393" s="37"/>
      <c r="F393" s="50" t="s">
        <v>173</v>
      </c>
      <c r="G393" s="50" t="s">
        <v>176</v>
      </c>
      <c r="H393" s="57">
        <v>1</v>
      </c>
      <c r="I393" s="58">
        <v>4.9815908057086238E-2</v>
      </c>
      <c r="J393" s="37"/>
      <c r="K393" s="50" t="s">
        <v>173</v>
      </c>
      <c r="L393" s="50" t="s">
        <v>176</v>
      </c>
      <c r="M393" s="57">
        <v>1</v>
      </c>
      <c r="N393" s="58">
        <v>4.1946645122270081E-2</v>
      </c>
      <c r="O393" s="37"/>
      <c r="P393" s="50" t="s">
        <v>173</v>
      </c>
      <c r="Q393" s="50" t="s">
        <v>176</v>
      </c>
      <c r="R393" s="57">
        <v>1</v>
      </c>
      <c r="S393" s="58">
        <v>1.4733313600670291E-2</v>
      </c>
      <c r="T393" s="37"/>
      <c r="U393" s="50" t="s">
        <v>173</v>
      </c>
      <c r="V393" s="50" t="s">
        <v>176</v>
      </c>
      <c r="W393" s="57">
        <v>1</v>
      </c>
      <c r="X393" s="58">
        <v>3.385471472185346E-2</v>
      </c>
      <c r="Y393" s="37"/>
    </row>
    <row r="394" spans="1:25" x14ac:dyDescent="0.3">
      <c r="A394" s="50" t="s">
        <v>173</v>
      </c>
      <c r="B394" s="50" t="s">
        <v>6</v>
      </c>
      <c r="C394" s="57">
        <v>1</v>
      </c>
      <c r="D394" s="58">
        <v>34.181746881450827</v>
      </c>
      <c r="E394" s="37"/>
      <c r="F394" s="50" t="s">
        <v>173</v>
      </c>
      <c r="G394" s="50" t="s">
        <v>6</v>
      </c>
      <c r="H394" s="57">
        <v>1</v>
      </c>
      <c r="I394" s="58">
        <v>0.16124276060276457</v>
      </c>
      <c r="J394" s="37"/>
      <c r="K394" s="50" t="s">
        <v>173</v>
      </c>
      <c r="L394" s="50" t="s">
        <v>6</v>
      </c>
      <c r="M394" s="57">
        <v>1</v>
      </c>
      <c r="N394" s="58">
        <v>0.13577174684417312</v>
      </c>
      <c r="O394" s="37"/>
      <c r="P394" s="50" t="s">
        <v>173</v>
      </c>
      <c r="Q394" s="50" t="s">
        <v>6</v>
      </c>
      <c r="R394" s="57">
        <v>1</v>
      </c>
      <c r="S394" s="58">
        <v>4.7688384101640474E-2</v>
      </c>
      <c r="T394" s="37"/>
      <c r="U394" s="50" t="s">
        <v>173</v>
      </c>
      <c r="V394" s="50" t="s">
        <v>6</v>
      </c>
      <c r="W394" s="57">
        <v>1</v>
      </c>
      <c r="X394" s="58">
        <v>0.10958000915922672</v>
      </c>
      <c r="Y394" s="37"/>
    </row>
    <row r="395" spans="1:25" ht="14.5" thickBot="1" x14ac:dyDescent="0.35">
      <c r="A395" s="50" t="s">
        <v>165</v>
      </c>
      <c r="B395" s="50" t="s">
        <v>165</v>
      </c>
      <c r="C395" s="57">
        <v>1</v>
      </c>
      <c r="D395" s="58">
        <v>47.102922143135324</v>
      </c>
      <c r="E395" s="37"/>
      <c r="F395" s="50" t="s">
        <v>165</v>
      </c>
      <c r="G395" s="50" t="s">
        <v>165</v>
      </c>
      <c r="H395" s="57">
        <v>1</v>
      </c>
      <c r="I395" s="58">
        <v>2.7150987772277566E-2</v>
      </c>
      <c r="J395" s="37"/>
      <c r="K395" s="50" t="s">
        <v>165</v>
      </c>
      <c r="L395" s="50" t="s">
        <v>165</v>
      </c>
      <c r="M395" s="57">
        <v>1</v>
      </c>
      <c r="N395" s="58">
        <v>0.18709535364060134</v>
      </c>
      <c r="O395" s="37"/>
      <c r="P395" s="50" t="s">
        <v>165</v>
      </c>
      <c r="Q395" s="50" t="s">
        <v>165</v>
      </c>
      <c r="R395" s="57">
        <v>1</v>
      </c>
      <c r="S395" s="58">
        <v>6.5715255901402383E-2</v>
      </c>
      <c r="T395" s="37"/>
      <c r="U395" s="50" t="s">
        <v>165</v>
      </c>
      <c r="V395" s="50" t="s">
        <v>165</v>
      </c>
      <c r="W395" s="57">
        <v>1</v>
      </c>
      <c r="X395" s="58">
        <v>1.8451715150783757E-2</v>
      </c>
      <c r="Y395" s="37"/>
    </row>
    <row r="396" spans="1:25" ht="15" thickTop="1" thickBot="1" x14ac:dyDescent="0.35">
      <c r="A396" s="48" t="s">
        <v>7</v>
      </c>
      <c r="B396" s="48"/>
      <c r="C396" s="48"/>
      <c r="D396" s="49">
        <f>SUM(D368:D395)</f>
        <v>459.07189599999998</v>
      </c>
      <c r="E396" s="37"/>
      <c r="F396" s="48" t="s">
        <v>7</v>
      </c>
      <c r="G396" s="48"/>
      <c r="H396" s="48"/>
      <c r="I396" s="49">
        <f>SUM(I368:I395)</f>
        <v>2.1655423312011668</v>
      </c>
      <c r="J396" s="37"/>
      <c r="K396" s="48" t="s">
        <v>7</v>
      </c>
      <c r="L396" s="48"/>
      <c r="M396" s="48"/>
      <c r="N396" s="49">
        <f>SUM(N368:N395)</f>
        <v>1.8234583932516981</v>
      </c>
      <c r="O396" s="37"/>
      <c r="P396" s="48" t="s">
        <v>7</v>
      </c>
      <c r="Q396" s="48"/>
      <c r="R396" s="48"/>
      <c r="S396" s="49">
        <f>SUM(S368:S395)</f>
        <v>0.64047039440797404</v>
      </c>
      <c r="T396" s="37"/>
      <c r="U396" s="48" t="s">
        <v>7</v>
      </c>
      <c r="V396" s="48"/>
      <c r="W396" s="48"/>
      <c r="X396" s="49">
        <f>SUM(X368:X395)</f>
        <v>1.471694900289672</v>
      </c>
      <c r="Y396" s="37"/>
    </row>
    <row r="397" spans="1:25" ht="14.5" thickTop="1" x14ac:dyDescent="0.3">
      <c r="E397" s="37"/>
      <c r="J397" s="37"/>
      <c r="O397" s="37"/>
      <c r="T397" s="37"/>
      <c r="Y397" s="37"/>
    </row>
    <row r="398" spans="1:25" ht="15.5" customHeight="1" thickBot="1" x14ac:dyDescent="0.35">
      <c r="A398" s="75" t="s">
        <v>19</v>
      </c>
      <c r="B398" s="75"/>
      <c r="C398" s="75"/>
      <c r="D398" s="75"/>
      <c r="E398" s="37"/>
      <c r="F398" s="75" t="s">
        <v>19</v>
      </c>
      <c r="G398" s="75"/>
      <c r="H398" s="75"/>
      <c r="I398" s="75"/>
      <c r="J398" s="37"/>
      <c r="K398" s="75" t="s">
        <v>19</v>
      </c>
      <c r="L398" s="75"/>
      <c r="M398" s="75"/>
      <c r="N398" s="75"/>
      <c r="O398" s="37"/>
      <c r="P398" s="75" t="s">
        <v>19</v>
      </c>
      <c r="Q398" s="75"/>
      <c r="R398" s="75"/>
      <c r="S398" s="75"/>
      <c r="T398" s="37"/>
      <c r="U398" s="75" t="s">
        <v>19</v>
      </c>
      <c r="V398" s="75"/>
      <c r="W398" s="75"/>
      <c r="X398" s="75"/>
      <c r="Y398" s="37"/>
    </row>
    <row r="399" spans="1:25" ht="14.5" thickTop="1" x14ac:dyDescent="0.3">
      <c r="A399" s="50"/>
      <c r="B399" s="51"/>
      <c r="C399" s="52" t="s">
        <v>19</v>
      </c>
      <c r="D399" s="50"/>
      <c r="E399" s="37"/>
      <c r="F399" s="50"/>
      <c r="G399" s="51"/>
      <c r="H399" s="52" t="s">
        <v>19</v>
      </c>
      <c r="I399" s="50"/>
      <c r="J399" s="37"/>
      <c r="K399" s="50"/>
      <c r="L399" s="51"/>
      <c r="M399" s="52" t="s">
        <v>19</v>
      </c>
      <c r="N399" s="50"/>
      <c r="O399" s="37"/>
      <c r="P399" s="50"/>
      <c r="Q399" s="51"/>
      <c r="R399" s="52" t="s">
        <v>19</v>
      </c>
      <c r="S399" s="50"/>
      <c r="T399" s="37"/>
      <c r="U399" s="50"/>
      <c r="V399" s="51"/>
      <c r="W399" s="52" t="s">
        <v>19</v>
      </c>
      <c r="X399" s="50"/>
      <c r="Y399" s="37"/>
    </row>
    <row r="400" spans="1:25" x14ac:dyDescent="0.3">
      <c r="A400" s="50"/>
      <c r="B400" s="54" t="s">
        <v>145</v>
      </c>
      <c r="C400" s="55">
        <v>115.429384</v>
      </c>
      <c r="D400" s="50"/>
      <c r="E400" s="37"/>
      <c r="F400" s="50"/>
      <c r="G400" s="54" t="s">
        <v>145</v>
      </c>
      <c r="H400" s="55">
        <v>12.945623878829187</v>
      </c>
      <c r="I400" s="50"/>
      <c r="J400" s="37"/>
      <c r="K400" s="50"/>
      <c r="L400" s="54" t="s">
        <v>145</v>
      </c>
      <c r="M400" s="55">
        <v>16.400701267986861</v>
      </c>
      <c r="N400" s="50"/>
      <c r="O400" s="37"/>
      <c r="P400" s="50"/>
      <c r="Q400" s="54" t="s">
        <v>145</v>
      </c>
      <c r="R400" s="55">
        <v>4.9513659793715057</v>
      </c>
      <c r="S400" s="50"/>
      <c r="T400" s="37"/>
      <c r="U400" s="50"/>
      <c r="V400" s="54" t="s">
        <v>145</v>
      </c>
      <c r="W400" s="55">
        <v>0.31319095420386112</v>
      </c>
      <c r="X400" s="50"/>
      <c r="Y400" s="37"/>
    </row>
    <row r="401" spans="1:25" x14ac:dyDescent="0.3">
      <c r="A401" s="50"/>
      <c r="B401" s="53"/>
      <c r="C401" s="56"/>
      <c r="D401" s="50"/>
      <c r="E401" s="37"/>
      <c r="F401" s="50"/>
      <c r="G401" s="53"/>
      <c r="H401" s="56"/>
      <c r="I401" s="50"/>
      <c r="J401" s="37"/>
      <c r="K401" s="50"/>
      <c r="L401" s="53"/>
      <c r="M401" s="56"/>
      <c r="N401" s="50"/>
      <c r="O401" s="37"/>
      <c r="P401" s="50"/>
      <c r="Q401" s="53"/>
      <c r="R401" s="56"/>
      <c r="S401" s="50"/>
      <c r="T401" s="37"/>
      <c r="U401" s="50"/>
      <c r="V401" s="53"/>
      <c r="W401" s="56"/>
      <c r="X401" s="50"/>
      <c r="Y401" s="37"/>
    </row>
    <row r="402" spans="1:25" ht="14.5" thickBot="1" x14ac:dyDescent="0.35">
      <c r="A402" s="74" t="s">
        <v>166</v>
      </c>
      <c r="B402" s="74"/>
      <c r="C402" s="74"/>
      <c r="D402" s="74"/>
      <c r="E402" s="37"/>
      <c r="F402" s="74" t="s">
        <v>166</v>
      </c>
      <c r="G402" s="74"/>
      <c r="H402" s="74"/>
      <c r="I402" s="74"/>
      <c r="J402" s="37"/>
      <c r="K402" s="74" t="s">
        <v>166</v>
      </c>
      <c r="L402" s="74"/>
      <c r="M402" s="74"/>
      <c r="N402" s="74"/>
      <c r="O402" s="37"/>
      <c r="P402" s="74" t="s">
        <v>166</v>
      </c>
      <c r="Q402" s="74"/>
      <c r="R402" s="74"/>
      <c r="S402" s="74"/>
      <c r="T402" s="37"/>
      <c r="U402" s="74" t="s">
        <v>166</v>
      </c>
      <c r="V402" s="74"/>
      <c r="W402" s="74"/>
      <c r="X402" s="74"/>
      <c r="Y402" s="37"/>
    </row>
    <row r="403" spans="1:25" ht="14.5" thickTop="1" x14ac:dyDescent="0.3">
      <c r="A403" s="73" t="s">
        <v>33</v>
      </c>
      <c r="B403" s="70" t="s">
        <v>52</v>
      </c>
      <c r="C403" s="70" t="s">
        <v>146</v>
      </c>
      <c r="D403" s="42" t="s">
        <v>147</v>
      </c>
      <c r="E403" s="37"/>
      <c r="F403" s="73" t="s">
        <v>33</v>
      </c>
      <c r="G403" s="70" t="s">
        <v>52</v>
      </c>
      <c r="H403" s="70" t="s">
        <v>146</v>
      </c>
      <c r="I403" s="42" t="s">
        <v>147</v>
      </c>
      <c r="J403" s="37"/>
      <c r="K403" s="73" t="s">
        <v>33</v>
      </c>
      <c r="L403" s="70" t="s">
        <v>52</v>
      </c>
      <c r="M403" s="70" t="s">
        <v>146</v>
      </c>
      <c r="N403" s="42" t="s">
        <v>147</v>
      </c>
      <c r="O403" s="37"/>
      <c r="P403" s="73" t="s">
        <v>33</v>
      </c>
      <c r="Q403" s="70" t="s">
        <v>52</v>
      </c>
      <c r="R403" s="70" t="s">
        <v>146</v>
      </c>
      <c r="S403" s="42" t="s">
        <v>147</v>
      </c>
      <c r="T403" s="37"/>
      <c r="U403" s="73" t="s">
        <v>33</v>
      </c>
      <c r="V403" s="70" t="s">
        <v>52</v>
      </c>
      <c r="W403" s="70" t="s">
        <v>146</v>
      </c>
      <c r="X403" s="42" t="s">
        <v>147</v>
      </c>
      <c r="Y403" s="37"/>
    </row>
    <row r="404" spans="1:25" ht="14.5" thickBot="1" x14ac:dyDescent="0.35">
      <c r="A404" s="74"/>
      <c r="B404" s="71"/>
      <c r="C404" s="71"/>
      <c r="D404" s="43" t="s">
        <v>148</v>
      </c>
      <c r="E404" s="37"/>
      <c r="F404" s="74"/>
      <c r="G404" s="71"/>
      <c r="H404" s="71"/>
      <c r="I404" s="43" t="s">
        <v>148</v>
      </c>
      <c r="J404" s="37"/>
      <c r="K404" s="74"/>
      <c r="L404" s="71"/>
      <c r="M404" s="71"/>
      <c r="N404" s="43" t="s">
        <v>148</v>
      </c>
      <c r="O404" s="37"/>
      <c r="P404" s="74"/>
      <c r="Q404" s="71"/>
      <c r="R404" s="71"/>
      <c r="S404" s="43" t="s">
        <v>148</v>
      </c>
      <c r="T404" s="37"/>
      <c r="U404" s="74"/>
      <c r="V404" s="71"/>
      <c r="W404" s="71"/>
      <c r="X404" s="43" t="s">
        <v>148</v>
      </c>
      <c r="Y404" s="37"/>
    </row>
    <row r="405" spans="1:25" ht="14.5" thickTop="1" x14ac:dyDescent="0.3">
      <c r="A405" s="50" t="s">
        <v>149</v>
      </c>
      <c r="B405" s="50" t="s">
        <v>150</v>
      </c>
      <c r="C405" s="57">
        <v>2.5000000000000001E-2</v>
      </c>
      <c r="D405" s="58">
        <v>0.859846082519238</v>
      </c>
      <c r="E405" s="37"/>
      <c r="F405" s="50" t="s">
        <v>149</v>
      </c>
      <c r="G405" s="50" t="s">
        <v>150</v>
      </c>
      <c r="H405" s="57">
        <v>2.5000000000000001E-2</v>
      </c>
      <c r="I405" s="58">
        <v>8.2342732160884433E-2</v>
      </c>
      <c r="J405" s="37"/>
      <c r="K405" s="50" t="s">
        <v>149</v>
      </c>
      <c r="L405" s="50" t="s">
        <v>150</v>
      </c>
      <c r="M405" s="57">
        <v>2.5000000000000001E-2</v>
      </c>
      <c r="N405" s="58">
        <v>0.11465056810564817</v>
      </c>
      <c r="O405" s="37"/>
      <c r="P405" s="50" t="s">
        <v>149</v>
      </c>
      <c r="Q405" s="50" t="s">
        <v>150</v>
      </c>
      <c r="R405" s="57">
        <v>2.5000000000000001E-2</v>
      </c>
      <c r="S405" s="58">
        <v>3.5293466199414758E-2</v>
      </c>
      <c r="T405" s="37"/>
      <c r="U405" s="50" t="s">
        <v>149</v>
      </c>
      <c r="V405" s="50" t="s">
        <v>150</v>
      </c>
      <c r="W405" s="57">
        <v>2.5000000000000001E-2</v>
      </c>
      <c r="X405" s="58">
        <v>2.0697867092710686E-3</v>
      </c>
      <c r="Y405" s="37"/>
    </row>
    <row r="406" spans="1:25" x14ac:dyDescent="0.3">
      <c r="A406" s="50" t="s">
        <v>149</v>
      </c>
      <c r="B406" s="50" t="s">
        <v>151</v>
      </c>
      <c r="C406" s="57">
        <v>2.5000000000000001E-2</v>
      </c>
      <c r="D406" s="58">
        <v>0.8657559283133881</v>
      </c>
      <c r="E406" s="37"/>
      <c r="F406" s="50" t="s">
        <v>149</v>
      </c>
      <c r="G406" s="50" t="s">
        <v>151</v>
      </c>
      <c r="H406" s="57">
        <v>2.5000000000000001E-2</v>
      </c>
      <c r="I406" s="58">
        <v>9.5388644991593025E-2</v>
      </c>
      <c r="J406" s="37"/>
      <c r="K406" s="50" t="s">
        <v>149</v>
      </c>
      <c r="L406" s="50" t="s">
        <v>151</v>
      </c>
      <c r="M406" s="57">
        <v>2.5000000000000001E-2</v>
      </c>
      <c r="N406" s="58">
        <v>0.12189750130384634</v>
      </c>
      <c r="O406" s="37"/>
      <c r="P406" s="50" t="s">
        <v>149</v>
      </c>
      <c r="Q406" s="50" t="s">
        <v>151</v>
      </c>
      <c r="R406" s="57">
        <v>2.5000000000000001E-2</v>
      </c>
      <c r="S406" s="58">
        <v>3.7075678353695282E-2</v>
      </c>
      <c r="T406" s="37"/>
      <c r="U406" s="50" t="s">
        <v>149</v>
      </c>
      <c r="V406" s="50" t="s">
        <v>151</v>
      </c>
      <c r="W406" s="57">
        <v>2.5000000000000001E-2</v>
      </c>
      <c r="X406" s="58">
        <v>2.2552194973065225E-3</v>
      </c>
      <c r="Y406" s="37"/>
    </row>
    <row r="407" spans="1:25" x14ac:dyDescent="0.3">
      <c r="A407" s="50" t="s">
        <v>149</v>
      </c>
      <c r="B407" s="50" t="s">
        <v>152</v>
      </c>
      <c r="C407" s="57">
        <v>0.13126147999625579</v>
      </c>
      <c r="D407" s="58">
        <v>3.8453476488426852</v>
      </c>
      <c r="E407" s="37"/>
      <c r="F407" s="50" t="s">
        <v>149</v>
      </c>
      <c r="G407" s="50" t="s">
        <v>152</v>
      </c>
      <c r="H407" s="57">
        <v>0.10219626602208236</v>
      </c>
      <c r="I407" s="58">
        <v>0.31370437132894008</v>
      </c>
      <c r="J407" s="37"/>
      <c r="K407" s="50" t="s">
        <v>149</v>
      </c>
      <c r="L407" s="50" t="s">
        <v>152</v>
      </c>
      <c r="M407" s="57">
        <v>0.13713845026267724</v>
      </c>
      <c r="N407" s="58">
        <v>0.61205185758271063</v>
      </c>
      <c r="O407" s="37"/>
      <c r="P407" s="50" t="s">
        <v>149</v>
      </c>
      <c r="Q407" s="50" t="s">
        <v>152</v>
      </c>
      <c r="R407" s="57">
        <v>0.13722176436708539</v>
      </c>
      <c r="S407" s="58">
        <v>0.18765605228850527</v>
      </c>
      <c r="T407" s="37"/>
      <c r="U407" s="50" t="s">
        <v>149</v>
      </c>
      <c r="V407" s="50" t="s">
        <v>152</v>
      </c>
      <c r="W407" s="57">
        <v>0.1063795015731996</v>
      </c>
      <c r="X407" s="58">
        <v>8.5651473851249063E-3</v>
      </c>
      <c r="Y407" s="37"/>
    </row>
    <row r="408" spans="1:25" x14ac:dyDescent="0.3">
      <c r="A408" s="50" t="s">
        <v>149</v>
      </c>
      <c r="B408" s="50" t="s">
        <v>153</v>
      </c>
      <c r="C408" s="57">
        <v>2.2057197037608587E-2</v>
      </c>
      <c r="D408" s="58">
        <v>0.64514278190797802</v>
      </c>
      <c r="E408" s="37"/>
      <c r="F408" s="50" t="s">
        <v>149</v>
      </c>
      <c r="G408" s="50" t="s">
        <v>153</v>
      </c>
      <c r="H408" s="57">
        <v>1.6909917018605058E-2</v>
      </c>
      <c r="I408" s="58">
        <v>5.1875187362224386E-2</v>
      </c>
      <c r="J408" s="37"/>
      <c r="K408" s="50" t="s">
        <v>149</v>
      </c>
      <c r="L408" s="50" t="s">
        <v>153</v>
      </c>
      <c r="M408" s="57">
        <v>2.2057197037608587E-2</v>
      </c>
      <c r="N408" s="58">
        <v>9.8425727432324542E-2</v>
      </c>
      <c r="O408" s="37"/>
      <c r="P408" s="50" t="s">
        <v>149</v>
      </c>
      <c r="Q408" s="50" t="s">
        <v>153</v>
      </c>
      <c r="R408" s="57">
        <v>2.2057197037608587E-2</v>
      </c>
      <c r="S408" s="58">
        <v>3.015996674437187E-2</v>
      </c>
      <c r="T408" s="37"/>
      <c r="U408" s="50" t="s">
        <v>149</v>
      </c>
      <c r="V408" s="50" t="s">
        <v>153</v>
      </c>
      <c r="W408" s="57">
        <v>1.6909917018605058E-2</v>
      </c>
      <c r="X408" s="58">
        <v>1.3604825328431354E-3</v>
      </c>
      <c r="Y408" s="37"/>
    </row>
    <row r="409" spans="1:25" x14ac:dyDescent="0.3">
      <c r="A409" s="50" t="s">
        <v>149</v>
      </c>
      <c r="B409" s="50" t="s">
        <v>154</v>
      </c>
      <c r="C409" s="57">
        <v>0</v>
      </c>
      <c r="D409" s="58">
        <v>0</v>
      </c>
      <c r="E409" s="37"/>
      <c r="F409" s="50" t="s">
        <v>149</v>
      </c>
      <c r="G409" s="50" t="s">
        <v>154</v>
      </c>
      <c r="H409" s="57">
        <v>0</v>
      </c>
      <c r="I409" s="58">
        <v>0</v>
      </c>
      <c r="J409" s="37"/>
      <c r="K409" s="50" t="s">
        <v>149</v>
      </c>
      <c r="L409" s="50" t="s">
        <v>154</v>
      </c>
      <c r="M409" s="57">
        <v>0</v>
      </c>
      <c r="N409" s="58">
        <v>0</v>
      </c>
      <c r="O409" s="37"/>
      <c r="P409" s="50" t="s">
        <v>149</v>
      </c>
      <c r="Q409" s="50" t="s">
        <v>154</v>
      </c>
      <c r="R409" s="57">
        <v>0</v>
      </c>
      <c r="S409" s="58">
        <v>0</v>
      </c>
      <c r="T409" s="37"/>
      <c r="U409" s="50" t="s">
        <v>149</v>
      </c>
      <c r="V409" s="50" t="s">
        <v>154</v>
      </c>
      <c r="W409" s="57">
        <v>0</v>
      </c>
      <c r="X409" s="58">
        <v>0</v>
      </c>
      <c r="Y409" s="37"/>
    </row>
    <row r="410" spans="1:25" x14ac:dyDescent="0.3">
      <c r="A410" s="50" t="s">
        <v>155</v>
      </c>
      <c r="B410" s="50" t="s">
        <v>156</v>
      </c>
      <c r="C410" s="57">
        <v>6.1425035015076242E-2</v>
      </c>
      <c r="D410" s="58">
        <v>2.8817569519092125</v>
      </c>
      <c r="E410" s="37"/>
      <c r="F410" s="50" t="s">
        <v>155</v>
      </c>
      <c r="G410" s="50" t="s">
        <v>156</v>
      </c>
      <c r="H410" s="57">
        <v>4.7570697875112767E-3</v>
      </c>
      <c r="I410" s="58">
        <v>2.3301284644024117E-2</v>
      </c>
      <c r="J410" s="37"/>
      <c r="K410" s="50" t="s">
        <v>155</v>
      </c>
      <c r="L410" s="50" t="s">
        <v>156</v>
      </c>
      <c r="M410" s="57">
        <v>6.1425035015076242E-2</v>
      </c>
      <c r="N410" s="58">
        <v>0.14247515258986543</v>
      </c>
      <c r="O410" s="37"/>
      <c r="P410" s="50" t="s">
        <v>155</v>
      </c>
      <c r="Q410" s="50" t="s">
        <v>156</v>
      </c>
      <c r="R410" s="57">
        <v>6.1425035015076242E-2</v>
      </c>
      <c r="S410" s="58">
        <v>4.1794965064755871E-2</v>
      </c>
      <c r="T410" s="37"/>
      <c r="U410" s="50" t="s">
        <v>155</v>
      </c>
      <c r="V410" s="50" t="s">
        <v>156</v>
      </c>
      <c r="W410" s="57">
        <v>4.7570697875112767E-3</v>
      </c>
      <c r="X410" s="58">
        <v>3.7475645289791211E-4</v>
      </c>
      <c r="Y410" s="37"/>
    </row>
    <row r="411" spans="1:25" x14ac:dyDescent="0.3">
      <c r="A411" s="50" t="s">
        <v>155</v>
      </c>
      <c r="B411" s="50" t="s">
        <v>157</v>
      </c>
      <c r="C411" s="57">
        <v>9.5741190985577981E-3</v>
      </c>
      <c r="D411" s="58">
        <v>0.42778097242790325</v>
      </c>
      <c r="E411" s="37"/>
      <c r="F411" s="50" t="s">
        <v>155</v>
      </c>
      <c r="G411" s="50" t="s">
        <v>157</v>
      </c>
      <c r="H411" s="57">
        <v>2.5730948006811107E-2</v>
      </c>
      <c r="I411" s="58">
        <v>0.1200347053260401</v>
      </c>
      <c r="J411" s="37"/>
      <c r="K411" s="50" t="s">
        <v>155</v>
      </c>
      <c r="L411" s="50" t="s">
        <v>157</v>
      </c>
      <c r="M411" s="57">
        <v>9.5741190985577981E-3</v>
      </c>
      <c r="N411" s="58">
        <v>2.1149652916193147E-2</v>
      </c>
      <c r="O411" s="37"/>
      <c r="P411" s="50" t="s">
        <v>155</v>
      </c>
      <c r="Q411" s="50" t="s">
        <v>157</v>
      </c>
      <c r="R411" s="57">
        <v>9.5741190985577981E-3</v>
      </c>
      <c r="S411" s="58">
        <v>6.2042327289767865E-3</v>
      </c>
      <c r="T411" s="37"/>
      <c r="U411" s="50" t="s">
        <v>155</v>
      </c>
      <c r="V411" s="50" t="s">
        <v>157</v>
      </c>
      <c r="W411" s="57">
        <v>2.5730948006811107E-2</v>
      </c>
      <c r="X411" s="58">
        <v>1.9305279120809984E-3</v>
      </c>
      <c r="Y411" s="37"/>
    </row>
    <row r="412" spans="1:25" x14ac:dyDescent="0.3">
      <c r="A412" s="50" t="s">
        <v>155</v>
      </c>
      <c r="B412" s="50" t="s">
        <v>153</v>
      </c>
      <c r="C412" s="57">
        <v>2.2057197037608587E-2</v>
      </c>
      <c r="D412" s="58">
        <v>0.84024485330249854</v>
      </c>
      <c r="E412" s="37"/>
      <c r="F412" s="50" t="s">
        <v>155</v>
      </c>
      <c r="G412" s="50" t="s">
        <v>153</v>
      </c>
      <c r="H412" s="57">
        <v>1.6909917018605058E-2</v>
      </c>
      <c r="I412" s="58">
        <v>7.0452252092602835E-2</v>
      </c>
      <c r="J412" s="37"/>
      <c r="K412" s="50" t="s">
        <v>155</v>
      </c>
      <c r="L412" s="50" t="s">
        <v>153</v>
      </c>
      <c r="M412" s="57">
        <v>2.2057197037608587E-2</v>
      </c>
      <c r="N412" s="58">
        <v>4.6485891994089243E-2</v>
      </c>
      <c r="O412" s="37"/>
      <c r="P412" s="50" t="s">
        <v>155</v>
      </c>
      <c r="Q412" s="50" t="s">
        <v>153</v>
      </c>
      <c r="R412" s="57">
        <v>2.2057197037608587E-2</v>
      </c>
      <c r="S412" s="58">
        <v>1.3808088857492552E-2</v>
      </c>
      <c r="T412" s="37"/>
      <c r="U412" s="50" t="s">
        <v>155</v>
      </c>
      <c r="V412" s="50" t="s">
        <v>153</v>
      </c>
      <c r="W412" s="57">
        <v>1.6909917018605058E-2</v>
      </c>
      <c r="X412" s="58">
        <v>1.1042703428191414E-3</v>
      </c>
      <c r="Y412" s="37"/>
    </row>
    <row r="413" spans="1:25" x14ac:dyDescent="0.3">
      <c r="A413" s="50" t="s">
        <v>155</v>
      </c>
      <c r="B413" s="50" t="s">
        <v>154</v>
      </c>
      <c r="C413" s="57">
        <v>0</v>
      </c>
      <c r="D413" s="58">
        <v>0</v>
      </c>
      <c r="E413" s="37"/>
      <c r="F413" s="50" t="s">
        <v>155</v>
      </c>
      <c r="G413" s="50" t="s">
        <v>154</v>
      </c>
      <c r="H413" s="57">
        <v>0</v>
      </c>
      <c r="I413" s="58">
        <v>0</v>
      </c>
      <c r="J413" s="37"/>
      <c r="K413" s="50" t="s">
        <v>155</v>
      </c>
      <c r="L413" s="50" t="s">
        <v>154</v>
      </c>
      <c r="M413" s="57">
        <v>0</v>
      </c>
      <c r="N413" s="58">
        <v>0</v>
      </c>
      <c r="O413" s="37"/>
      <c r="P413" s="50" t="s">
        <v>155</v>
      </c>
      <c r="Q413" s="50" t="s">
        <v>154</v>
      </c>
      <c r="R413" s="57">
        <v>0</v>
      </c>
      <c r="S413" s="58">
        <v>0</v>
      </c>
      <c r="T413" s="37"/>
      <c r="U413" s="50" t="s">
        <v>155</v>
      </c>
      <c r="V413" s="50" t="s">
        <v>154</v>
      </c>
      <c r="W413" s="57">
        <v>0</v>
      </c>
      <c r="X413" s="58">
        <v>0</v>
      </c>
      <c r="Y413" s="37"/>
    </row>
    <row r="414" spans="1:25" x14ac:dyDescent="0.3">
      <c r="A414" s="50" t="s">
        <v>158</v>
      </c>
      <c r="B414" s="50" t="s">
        <v>158</v>
      </c>
      <c r="C414" s="57">
        <v>1</v>
      </c>
      <c r="D414" s="58">
        <v>12.862842892739383</v>
      </c>
      <c r="E414" s="37"/>
      <c r="F414" s="50" t="s">
        <v>158</v>
      </c>
      <c r="G414" s="50" t="s">
        <v>158</v>
      </c>
      <c r="H414" s="57">
        <v>1</v>
      </c>
      <c r="I414" s="58">
        <v>1.4436568814946527</v>
      </c>
      <c r="J414" s="37"/>
      <c r="K414" s="50" t="s">
        <v>158</v>
      </c>
      <c r="L414" s="50" t="s">
        <v>158</v>
      </c>
      <c r="M414" s="57">
        <v>1</v>
      </c>
      <c r="N414" s="58">
        <v>2.1432994070720892</v>
      </c>
      <c r="O414" s="37"/>
      <c r="P414" s="50" t="s">
        <v>158</v>
      </c>
      <c r="Q414" s="50" t="s">
        <v>158</v>
      </c>
      <c r="R414" s="57">
        <v>1</v>
      </c>
      <c r="S414" s="58">
        <v>0.64440795162216846</v>
      </c>
      <c r="T414" s="37"/>
      <c r="U414" s="50" t="s">
        <v>158</v>
      </c>
      <c r="V414" s="50" t="s">
        <v>158</v>
      </c>
      <c r="W414" s="57">
        <v>1</v>
      </c>
      <c r="X414" s="58">
        <v>3.5582271382312708E-2</v>
      </c>
      <c r="Y414" s="37"/>
    </row>
    <row r="415" spans="1:25" x14ac:dyDescent="0.3">
      <c r="A415" s="50" t="s">
        <v>159</v>
      </c>
      <c r="B415" s="50" t="s">
        <v>160</v>
      </c>
      <c r="C415" s="57">
        <v>1</v>
      </c>
      <c r="D415" s="58">
        <v>0.89197426093140997</v>
      </c>
      <c r="E415" s="37"/>
      <c r="F415" s="50" t="s">
        <v>159</v>
      </c>
      <c r="G415" s="50" t="s">
        <v>160</v>
      </c>
      <c r="H415" s="57">
        <v>1</v>
      </c>
      <c r="I415" s="58">
        <v>7.9998058046621287E-2</v>
      </c>
      <c r="J415" s="37"/>
      <c r="K415" s="50" t="s">
        <v>159</v>
      </c>
      <c r="L415" s="50" t="s">
        <v>160</v>
      </c>
      <c r="M415" s="57">
        <v>1</v>
      </c>
      <c r="N415" s="58">
        <v>0.12673552335919439</v>
      </c>
      <c r="O415" s="37"/>
      <c r="P415" s="50" t="s">
        <v>159</v>
      </c>
      <c r="Q415" s="50" t="s">
        <v>160</v>
      </c>
      <c r="R415" s="57">
        <v>1</v>
      </c>
      <c r="S415" s="58">
        <v>3.8261410197344775E-2</v>
      </c>
      <c r="T415" s="37"/>
      <c r="U415" s="50" t="s">
        <v>159</v>
      </c>
      <c r="V415" s="50" t="s">
        <v>160</v>
      </c>
      <c r="W415" s="57">
        <v>1</v>
      </c>
      <c r="X415" s="58">
        <v>1.935377419318563E-3</v>
      </c>
      <c r="Y415" s="37"/>
    </row>
    <row r="416" spans="1:25" x14ac:dyDescent="0.3">
      <c r="A416" s="50" t="s">
        <v>159</v>
      </c>
      <c r="B416" s="50" t="s">
        <v>161</v>
      </c>
      <c r="C416" s="57">
        <v>1</v>
      </c>
      <c r="D416" s="58">
        <v>5.3473657445228744</v>
      </c>
      <c r="E416" s="37"/>
      <c r="F416" s="50" t="s">
        <v>159</v>
      </c>
      <c r="G416" s="50" t="s">
        <v>161</v>
      </c>
      <c r="H416" s="57">
        <v>1</v>
      </c>
      <c r="I416" s="58">
        <v>0.47958656876507127</v>
      </c>
      <c r="J416" s="37"/>
      <c r="K416" s="50" t="s">
        <v>159</v>
      </c>
      <c r="L416" s="50" t="s">
        <v>161</v>
      </c>
      <c r="M416" s="57">
        <v>1</v>
      </c>
      <c r="N416" s="58">
        <v>0.75977662799089218</v>
      </c>
      <c r="O416" s="37"/>
      <c r="P416" s="50" t="s">
        <v>159</v>
      </c>
      <c r="Q416" s="50" t="s">
        <v>161</v>
      </c>
      <c r="R416" s="57">
        <v>1</v>
      </c>
      <c r="S416" s="58">
        <v>0.22937629838418913</v>
      </c>
      <c r="T416" s="37"/>
      <c r="U416" s="50" t="s">
        <v>159</v>
      </c>
      <c r="V416" s="50" t="s">
        <v>161</v>
      </c>
      <c r="W416" s="57">
        <v>1</v>
      </c>
      <c r="X416" s="58">
        <v>1.1602544342457189E-2</v>
      </c>
      <c r="Y416" s="37"/>
    </row>
    <row r="417" spans="1:25" x14ac:dyDescent="0.3">
      <c r="A417" s="50" t="s">
        <v>159</v>
      </c>
      <c r="B417" s="50" t="s">
        <v>162</v>
      </c>
      <c r="C417" s="57">
        <v>1</v>
      </c>
      <c r="D417" s="58">
        <v>5.3473657445228744</v>
      </c>
      <c r="E417" s="37"/>
      <c r="F417" s="50" t="s">
        <v>159</v>
      </c>
      <c r="G417" s="50" t="s">
        <v>162</v>
      </c>
      <c r="H417" s="57">
        <v>1</v>
      </c>
      <c r="I417" s="58">
        <v>0.47958656876507127</v>
      </c>
      <c r="J417" s="37"/>
      <c r="K417" s="50" t="s">
        <v>159</v>
      </c>
      <c r="L417" s="50" t="s">
        <v>162</v>
      </c>
      <c r="M417" s="57">
        <v>1</v>
      </c>
      <c r="N417" s="58">
        <v>0.75977662799089218</v>
      </c>
      <c r="O417" s="37"/>
      <c r="P417" s="50" t="s">
        <v>159</v>
      </c>
      <c r="Q417" s="50" t="s">
        <v>162</v>
      </c>
      <c r="R417" s="57">
        <v>1</v>
      </c>
      <c r="S417" s="58">
        <v>0.22937629838418913</v>
      </c>
      <c r="T417" s="37"/>
      <c r="U417" s="50" t="s">
        <v>159</v>
      </c>
      <c r="V417" s="50" t="s">
        <v>162</v>
      </c>
      <c r="W417" s="57">
        <v>1</v>
      </c>
      <c r="X417" s="58">
        <v>1.1602544342457189E-2</v>
      </c>
      <c r="Y417" s="37"/>
    </row>
    <row r="418" spans="1:25" ht="15.5" customHeight="1" x14ac:dyDescent="0.3">
      <c r="A418" s="50" t="s">
        <v>163</v>
      </c>
      <c r="B418" s="50" t="s">
        <v>160</v>
      </c>
      <c r="C418" s="57">
        <v>1</v>
      </c>
      <c r="D418" s="58">
        <v>1.3574494565868864</v>
      </c>
      <c r="E418" s="37"/>
      <c r="F418" s="50" t="s">
        <v>163</v>
      </c>
      <c r="G418" s="50" t="s">
        <v>160</v>
      </c>
      <c r="H418" s="57">
        <v>1</v>
      </c>
      <c r="I418" s="58">
        <v>0.12174490361414446</v>
      </c>
      <c r="J418" s="37"/>
      <c r="K418" s="50" t="s">
        <v>163</v>
      </c>
      <c r="L418" s="50" t="s">
        <v>160</v>
      </c>
      <c r="M418" s="57">
        <v>1</v>
      </c>
      <c r="N418" s="58">
        <v>0.192872232809218</v>
      </c>
      <c r="O418" s="37"/>
      <c r="P418" s="50" t="s">
        <v>163</v>
      </c>
      <c r="Q418" s="50" t="s">
        <v>160</v>
      </c>
      <c r="R418" s="57">
        <v>1</v>
      </c>
      <c r="S418" s="58">
        <v>5.8228059659927209E-2</v>
      </c>
      <c r="T418" s="37"/>
      <c r="U418" s="50" t="s">
        <v>163</v>
      </c>
      <c r="V418" s="50" t="s">
        <v>160</v>
      </c>
      <c r="W418" s="57">
        <v>1</v>
      </c>
      <c r="X418" s="58">
        <v>2.9453507138212523E-3</v>
      </c>
      <c r="Y418" s="37"/>
    </row>
    <row r="419" spans="1:25" x14ac:dyDescent="0.3">
      <c r="A419" s="50" t="s">
        <v>163</v>
      </c>
      <c r="B419" s="50" t="s">
        <v>164</v>
      </c>
      <c r="C419" s="57">
        <v>1</v>
      </c>
      <c r="D419" s="58">
        <v>0.79470679409269018</v>
      </c>
      <c r="E419" s="37"/>
      <c r="F419" s="50" t="s">
        <v>163</v>
      </c>
      <c r="G419" s="50" t="s">
        <v>164</v>
      </c>
      <c r="H419" s="57">
        <v>1</v>
      </c>
      <c r="I419" s="58">
        <v>7.1274478455785897E-2</v>
      </c>
      <c r="J419" s="37"/>
      <c r="K419" s="50" t="s">
        <v>163</v>
      </c>
      <c r="L419" s="50" t="s">
        <v>164</v>
      </c>
      <c r="M419" s="57">
        <v>1</v>
      </c>
      <c r="N419" s="58">
        <v>0.11291534506979399</v>
      </c>
      <c r="O419" s="37"/>
      <c r="P419" s="50" t="s">
        <v>163</v>
      </c>
      <c r="Q419" s="50" t="s">
        <v>164</v>
      </c>
      <c r="R419" s="57">
        <v>1</v>
      </c>
      <c r="S419" s="58">
        <v>3.4089103203097257E-2</v>
      </c>
      <c r="T419" s="37"/>
      <c r="U419" s="50" t="s">
        <v>163</v>
      </c>
      <c r="V419" s="50" t="s">
        <v>164</v>
      </c>
      <c r="W419" s="57">
        <v>1</v>
      </c>
      <c r="X419" s="58">
        <v>1.7243295593081143E-3</v>
      </c>
      <c r="Y419" s="37"/>
    </row>
    <row r="420" spans="1:25" x14ac:dyDescent="0.3">
      <c r="A420" s="50" t="s">
        <v>163</v>
      </c>
      <c r="B420" s="50" t="s">
        <v>162</v>
      </c>
      <c r="C420" s="57">
        <v>1</v>
      </c>
      <c r="D420" s="58">
        <v>2.1388729480763198</v>
      </c>
      <c r="E420" s="37"/>
      <c r="F420" s="50" t="s">
        <v>163</v>
      </c>
      <c r="G420" s="50" t="s">
        <v>162</v>
      </c>
      <c r="H420" s="57">
        <v>1</v>
      </c>
      <c r="I420" s="58">
        <v>0.19182804902451658</v>
      </c>
      <c r="J420" s="37"/>
      <c r="K420" s="50" t="s">
        <v>163</v>
      </c>
      <c r="L420" s="50" t="s">
        <v>162</v>
      </c>
      <c r="M420" s="57">
        <v>1</v>
      </c>
      <c r="N420" s="58">
        <v>0.30390022935215605</v>
      </c>
      <c r="O420" s="37"/>
      <c r="P420" s="50" t="s">
        <v>163</v>
      </c>
      <c r="Q420" s="50" t="s">
        <v>162</v>
      </c>
      <c r="R420" s="57">
        <v>1</v>
      </c>
      <c r="S420" s="58">
        <v>9.1747373002554783E-2</v>
      </c>
      <c r="T420" s="37"/>
      <c r="U420" s="50" t="s">
        <v>163</v>
      </c>
      <c r="V420" s="50" t="s">
        <v>162</v>
      </c>
      <c r="W420" s="57">
        <v>1</v>
      </c>
      <c r="X420" s="58">
        <v>4.640858585062412E-3</v>
      </c>
      <c r="Y420" s="37"/>
    </row>
    <row r="421" spans="1:25" x14ac:dyDescent="0.3">
      <c r="A421" s="50" t="s">
        <v>167</v>
      </c>
      <c r="B421" s="50" t="s">
        <v>168</v>
      </c>
      <c r="C421" s="57">
        <v>1</v>
      </c>
      <c r="D421" s="58">
        <v>10.257738736443535</v>
      </c>
      <c r="E421" s="37"/>
      <c r="F421" s="50" t="s">
        <v>167</v>
      </c>
      <c r="G421" s="50" t="s">
        <v>168</v>
      </c>
      <c r="H421" s="57">
        <v>1</v>
      </c>
      <c r="I421" s="58">
        <v>1.2945623878829189</v>
      </c>
      <c r="J421" s="37"/>
      <c r="K421" s="50" t="s">
        <v>167</v>
      </c>
      <c r="L421" s="50" t="s">
        <v>168</v>
      </c>
      <c r="M421" s="57">
        <v>1</v>
      </c>
      <c r="N421" s="58">
        <v>1.4574634540323581</v>
      </c>
      <c r="O421" s="37"/>
      <c r="P421" s="50" t="s">
        <v>167</v>
      </c>
      <c r="Q421" s="50" t="s">
        <v>168</v>
      </c>
      <c r="R421" s="57">
        <v>1</v>
      </c>
      <c r="S421" s="58">
        <v>0.44000770726548949</v>
      </c>
      <c r="T421" s="37"/>
      <c r="U421" s="50" t="s">
        <v>167</v>
      </c>
      <c r="V421" s="50" t="s">
        <v>168</v>
      </c>
      <c r="W421" s="57">
        <v>1</v>
      </c>
      <c r="X421" s="58">
        <v>3.1319095420386113E-2</v>
      </c>
      <c r="Y421" s="37"/>
    </row>
    <row r="422" spans="1:25" x14ac:dyDescent="0.3">
      <c r="A422" s="50" t="s">
        <v>167</v>
      </c>
      <c r="B422" s="50" t="s">
        <v>169</v>
      </c>
      <c r="C422" s="57">
        <v>1</v>
      </c>
      <c r="D422" s="58">
        <v>7.1804171155104743</v>
      </c>
      <c r="E422" s="37"/>
      <c r="F422" s="50" t="s">
        <v>167</v>
      </c>
      <c r="G422" s="50" t="s">
        <v>169</v>
      </c>
      <c r="H422" s="57">
        <v>1</v>
      </c>
      <c r="I422" s="58">
        <v>0.9061936715180432</v>
      </c>
      <c r="J422" s="37"/>
      <c r="K422" s="50" t="s">
        <v>167</v>
      </c>
      <c r="L422" s="50" t="s">
        <v>169</v>
      </c>
      <c r="M422" s="57">
        <v>1</v>
      </c>
      <c r="N422" s="58">
        <v>1.0202244178226507</v>
      </c>
      <c r="O422" s="37"/>
      <c r="P422" s="50" t="s">
        <v>167</v>
      </c>
      <c r="Q422" s="50" t="s">
        <v>169</v>
      </c>
      <c r="R422" s="57">
        <v>1</v>
      </c>
      <c r="S422" s="58">
        <v>0.30800539508584263</v>
      </c>
      <c r="T422" s="37"/>
      <c r="U422" s="50" t="s">
        <v>167</v>
      </c>
      <c r="V422" s="50" t="s">
        <v>169</v>
      </c>
      <c r="W422" s="57">
        <v>1</v>
      </c>
      <c r="X422" s="58">
        <v>2.1923366794270278E-2</v>
      </c>
      <c r="Y422" s="37"/>
    </row>
    <row r="423" spans="1:25" x14ac:dyDescent="0.3">
      <c r="A423" s="50" t="s">
        <v>167</v>
      </c>
      <c r="B423" s="50" t="s">
        <v>170</v>
      </c>
      <c r="C423" s="57">
        <v>1</v>
      </c>
      <c r="D423" s="58">
        <v>7.1804171155104743</v>
      </c>
      <c r="E423" s="37"/>
      <c r="F423" s="50" t="s">
        <v>167</v>
      </c>
      <c r="G423" s="50" t="s">
        <v>170</v>
      </c>
      <c r="H423" s="57">
        <v>1</v>
      </c>
      <c r="I423" s="58">
        <v>0.9061936715180432</v>
      </c>
      <c r="J423" s="37"/>
      <c r="K423" s="50" t="s">
        <v>167</v>
      </c>
      <c r="L423" s="50" t="s">
        <v>170</v>
      </c>
      <c r="M423" s="57">
        <v>1</v>
      </c>
      <c r="N423" s="58">
        <v>1.0202244178226507</v>
      </c>
      <c r="O423" s="37"/>
      <c r="P423" s="50" t="s">
        <v>167</v>
      </c>
      <c r="Q423" s="50" t="s">
        <v>170</v>
      </c>
      <c r="R423" s="57">
        <v>1</v>
      </c>
      <c r="S423" s="58">
        <v>0.30800539508584263</v>
      </c>
      <c r="T423" s="37"/>
      <c r="U423" s="50" t="s">
        <v>167</v>
      </c>
      <c r="V423" s="50" t="s">
        <v>170</v>
      </c>
      <c r="W423" s="57">
        <v>1</v>
      </c>
      <c r="X423" s="58">
        <v>2.1923366794270278E-2</v>
      </c>
      <c r="Y423" s="37"/>
    </row>
    <row r="424" spans="1:25" x14ac:dyDescent="0.3">
      <c r="A424" s="50" t="s">
        <v>167</v>
      </c>
      <c r="B424" s="50" t="s">
        <v>171</v>
      </c>
      <c r="C424" s="57">
        <v>1</v>
      </c>
      <c r="D424" s="58">
        <v>20.515477472887071</v>
      </c>
      <c r="E424" s="37"/>
      <c r="F424" s="50" t="s">
        <v>167</v>
      </c>
      <c r="G424" s="50" t="s">
        <v>171</v>
      </c>
      <c r="H424" s="57">
        <v>1</v>
      </c>
      <c r="I424" s="58">
        <v>2.5891247757658378</v>
      </c>
      <c r="J424" s="37"/>
      <c r="K424" s="50" t="s">
        <v>167</v>
      </c>
      <c r="L424" s="50" t="s">
        <v>171</v>
      </c>
      <c r="M424" s="57">
        <v>1</v>
      </c>
      <c r="N424" s="58">
        <v>2.9149269080647162</v>
      </c>
      <c r="O424" s="37"/>
      <c r="P424" s="50" t="s">
        <v>167</v>
      </c>
      <c r="Q424" s="50" t="s">
        <v>171</v>
      </c>
      <c r="R424" s="57">
        <v>1</v>
      </c>
      <c r="S424" s="58">
        <v>0.88001541453097898</v>
      </c>
      <c r="T424" s="37"/>
      <c r="U424" s="50" t="s">
        <v>167</v>
      </c>
      <c r="V424" s="50" t="s">
        <v>171</v>
      </c>
      <c r="W424" s="57">
        <v>1</v>
      </c>
      <c r="X424" s="58">
        <v>6.2638190840772226E-2</v>
      </c>
      <c r="Y424" s="37"/>
    </row>
    <row r="425" spans="1:25" x14ac:dyDescent="0.3">
      <c r="A425" s="50" t="s">
        <v>167</v>
      </c>
      <c r="B425" s="50" t="s">
        <v>172</v>
      </c>
      <c r="C425" s="57">
        <v>1</v>
      </c>
      <c r="D425" s="58">
        <v>3.0773216209330605</v>
      </c>
      <c r="E425" s="37"/>
      <c r="F425" s="50" t="s">
        <v>167</v>
      </c>
      <c r="G425" s="50" t="s">
        <v>172</v>
      </c>
      <c r="H425" s="57">
        <v>1</v>
      </c>
      <c r="I425" s="58">
        <v>0.38836871636487558</v>
      </c>
      <c r="J425" s="37"/>
      <c r="K425" s="50" t="s">
        <v>167</v>
      </c>
      <c r="L425" s="50" t="s">
        <v>172</v>
      </c>
      <c r="M425" s="57">
        <v>1</v>
      </c>
      <c r="N425" s="58">
        <v>0.43723903620970739</v>
      </c>
      <c r="O425" s="37"/>
      <c r="P425" s="50" t="s">
        <v>167</v>
      </c>
      <c r="Q425" s="50" t="s">
        <v>172</v>
      </c>
      <c r="R425" s="57">
        <v>1</v>
      </c>
      <c r="S425" s="58">
        <v>0.13200231217964684</v>
      </c>
      <c r="T425" s="37"/>
      <c r="U425" s="50" t="s">
        <v>167</v>
      </c>
      <c r="V425" s="50" t="s">
        <v>172</v>
      </c>
      <c r="W425" s="57">
        <v>1</v>
      </c>
      <c r="X425" s="58">
        <v>9.3957286261158336E-3</v>
      </c>
      <c r="Y425" s="37"/>
    </row>
    <row r="426" spans="1:25" x14ac:dyDescent="0.3">
      <c r="A426" s="50" t="s">
        <v>173</v>
      </c>
      <c r="B426" s="50" t="s">
        <v>3</v>
      </c>
      <c r="C426" s="57">
        <v>1</v>
      </c>
      <c r="D426" s="58">
        <v>11.121216431349442</v>
      </c>
      <c r="E426" s="37"/>
      <c r="F426" s="50" t="s">
        <v>173</v>
      </c>
      <c r="G426" s="50" t="s">
        <v>3</v>
      </c>
      <c r="H426" s="57">
        <v>1</v>
      </c>
      <c r="I426" s="58">
        <v>1.4240186266712107</v>
      </c>
      <c r="J426" s="37"/>
      <c r="K426" s="50" t="s">
        <v>173</v>
      </c>
      <c r="L426" s="50" t="s">
        <v>3</v>
      </c>
      <c r="M426" s="57">
        <v>1</v>
      </c>
      <c r="N426" s="58">
        <v>1.5801500632385688</v>
      </c>
      <c r="O426" s="37"/>
      <c r="P426" s="50" t="s">
        <v>173</v>
      </c>
      <c r="Q426" s="50" t="s">
        <v>3</v>
      </c>
      <c r="R426" s="57">
        <v>1</v>
      </c>
      <c r="S426" s="58">
        <v>0.47704675169548688</v>
      </c>
      <c r="T426" s="37"/>
      <c r="U426" s="50" t="s">
        <v>173</v>
      </c>
      <c r="V426" s="50" t="s">
        <v>3</v>
      </c>
      <c r="W426" s="57">
        <v>1</v>
      </c>
      <c r="X426" s="58">
        <v>3.4451004962424724E-2</v>
      </c>
      <c r="Y426" s="37"/>
    </row>
    <row r="427" spans="1:25" x14ac:dyDescent="0.3">
      <c r="A427" s="50" t="s">
        <v>173</v>
      </c>
      <c r="B427" s="50" t="s">
        <v>174</v>
      </c>
      <c r="C427" s="57">
        <v>1</v>
      </c>
      <c r="D427" s="58">
        <v>2.2883761202121389</v>
      </c>
      <c r="E427" s="37"/>
      <c r="F427" s="50" t="s">
        <v>173</v>
      </c>
      <c r="G427" s="50" t="s">
        <v>174</v>
      </c>
      <c r="H427" s="57">
        <v>1</v>
      </c>
      <c r="I427" s="58">
        <v>0.38836871636487558</v>
      </c>
      <c r="J427" s="37"/>
      <c r="K427" s="50" t="s">
        <v>173</v>
      </c>
      <c r="L427" s="50" t="s">
        <v>174</v>
      </c>
      <c r="M427" s="57">
        <v>1</v>
      </c>
      <c r="N427" s="58">
        <v>0.32514228037805426</v>
      </c>
      <c r="O427" s="37"/>
      <c r="P427" s="50" t="s">
        <v>173</v>
      </c>
      <c r="Q427" s="50" t="s">
        <v>174</v>
      </c>
      <c r="R427" s="57">
        <v>1</v>
      </c>
      <c r="S427" s="58">
        <v>9.816034078137803E-2</v>
      </c>
      <c r="T427" s="37"/>
      <c r="U427" s="50" t="s">
        <v>173</v>
      </c>
      <c r="V427" s="50" t="s">
        <v>174</v>
      </c>
      <c r="W427" s="57">
        <v>1</v>
      </c>
      <c r="X427" s="58">
        <v>9.3957286261158336E-3</v>
      </c>
      <c r="Y427" s="37"/>
    </row>
    <row r="428" spans="1:25" x14ac:dyDescent="0.3">
      <c r="A428" s="50" t="s">
        <v>173</v>
      </c>
      <c r="B428" s="50" t="s">
        <v>175</v>
      </c>
      <c r="C428" s="57">
        <v>1</v>
      </c>
      <c r="D428" s="58">
        <v>2.2883761202121389</v>
      </c>
      <c r="E428" s="37"/>
      <c r="F428" s="50" t="s">
        <v>173</v>
      </c>
      <c r="G428" s="50" t="s">
        <v>175</v>
      </c>
      <c r="H428" s="57">
        <v>1</v>
      </c>
      <c r="I428" s="58">
        <v>0.38836871636487558</v>
      </c>
      <c r="J428" s="37"/>
      <c r="K428" s="50" t="s">
        <v>173</v>
      </c>
      <c r="L428" s="50" t="s">
        <v>175</v>
      </c>
      <c r="M428" s="57">
        <v>1</v>
      </c>
      <c r="N428" s="58">
        <v>0.32514228037805426</v>
      </c>
      <c r="O428" s="37"/>
      <c r="P428" s="50" t="s">
        <v>173</v>
      </c>
      <c r="Q428" s="50" t="s">
        <v>175</v>
      </c>
      <c r="R428" s="57">
        <v>1</v>
      </c>
      <c r="S428" s="58">
        <v>9.816034078137803E-2</v>
      </c>
      <c r="T428" s="37"/>
      <c r="U428" s="50" t="s">
        <v>173</v>
      </c>
      <c r="V428" s="50" t="s">
        <v>175</v>
      </c>
      <c r="W428" s="57">
        <v>1</v>
      </c>
      <c r="X428" s="58">
        <v>9.3957286261158336E-3</v>
      </c>
      <c r="Y428" s="37"/>
    </row>
    <row r="429" spans="1:25" x14ac:dyDescent="0.3">
      <c r="A429" s="50" t="s">
        <v>173</v>
      </c>
      <c r="B429" s="50" t="s">
        <v>176</v>
      </c>
      <c r="C429" s="57">
        <v>1</v>
      </c>
      <c r="D429" s="58">
        <v>1.1466173341190338</v>
      </c>
      <c r="E429" s="37"/>
      <c r="F429" s="50" t="s">
        <v>173</v>
      </c>
      <c r="G429" s="50" t="s">
        <v>176</v>
      </c>
      <c r="H429" s="57">
        <v>1</v>
      </c>
      <c r="I429" s="58">
        <v>0.12859530412508161</v>
      </c>
      <c r="J429" s="37"/>
      <c r="K429" s="50" t="s">
        <v>173</v>
      </c>
      <c r="L429" s="50" t="s">
        <v>176</v>
      </c>
      <c r="M429" s="57">
        <v>1</v>
      </c>
      <c r="N429" s="58">
        <v>0.16291630184547937</v>
      </c>
      <c r="O429" s="37"/>
      <c r="P429" s="50" t="s">
        <v>173</v>
      </c>
      <c r="Q429" s="50" t="s">
        <v>176</v>
      </c>
      <c r="R429" s="57">
        <v>1</v>
      </c>
      <c r="S429" s="58">
        <v>4.9184374574108743E-2</v>
      </c>
      <c r="T429" s="37"/>
      <c r="U429" s="50" t="s">
        <v>173</v>
      </c>
      <c r="V429" s="50" t="s">
        <v>176</v>
      </c>
      <c r="W429" s="57">
        <v>1</v>
      </c>
      <c r="X429" s="58">
        <v>3.1110811176071735E-3</v>
      </c>
      <c r="Y429" s="37"/>
    </row>
    <row r="430" spans="1:25" x14ac:dyDescent="0.3">
      <c r="A430" s="50" t="s">
        <v>173</v>
      </c>
      <c r="B430" s="50" t="s">
        <v>6</v>
      </c>
      <c r="C430" s="57">
        <v>1</v>
      </c>
      <c r="D430" s="58">
        <v>2.6236159340011791</v>
      </c>
      <c r="E430" s="37"/>
      <c r="F430" s="50" t="s">
        <v>173</v>
      </c>
      <c r="G430" s="50" t="s">
        <v>6</v>
      </c>
      <c r="H430" s="57">
        <v>1</v>
      </c>
      <c r="I430" s="58">
        <v>0.29424349248959342</v>
      </c>
      <c r="J430" s="37"/>
      <c r="K430" s="50" t="s">
        <v>173</v>
      </c>
      <c r="L430" s="50" t="s">
        <v>6</v>
      </c>
      <c r="M430" s="57">
        <v>1</v>
      </c>
      <c r="N430" s="58">
        <v>0.37277458896846977</v>
      </c>
      <c r="O430" s="37"/>
      <c r="P430" s="50" t="s">
        <v>173</v>
      </c>
      <c r="Q430" s="50" t="s">
        <v>6</v>
      </c>
      <c r="R430" s="57">
        <v>1</v>
      </c>
      <c r="S430" s="58">
        <v>0.11254051809329967</v>
      </c>
      <c r="T430" s="37"/>
      <c r="U430" s="50" t="s">
        <v>173</v>
      </c>
      <c r="V430" s="50" t="s">
        <v>6</v>
      </c>
      <c r="W430" s="57">
        <v>1</v>
      </c>
      <c r="X430" s="58">
        <v>7.1185754385926833E-3</v>
      </c>
      <c r="Y430" s="37"/>
    </row>
    <row r="431" spans="1:25" ht="14.5" thickBot="1" x14ac:dyDescent="0.35">
      <c r="A431" s="50" t="s">
        <v>165</v>
      </c>
      <c r="B431" s="50" t="s">
        <v>165</v>
      </c>
      <c r="C431" s="57">
        <v>1</v>
      </c>
      <c r="D431" s="58">
        <v>8.6433569381261144</v>
      </c>
      <c r="E431" s="37"/>
      <c r="F431" s="50" t="s">
        <v>165</v>
      </c>
      <c r="G431" s="50" t="s">
        <v>165</v>
      </c>
      <c r="H431" s="57">
        <v>1</v>
      </c>
      <c r="I431" s="58">
        <v>0.61281111369165819</v>
      </c>
      <c r="J431" s="37"/>
      <c r="K431" s="50" t="s">
        <v>165</v>
      </c>
      <c r="L431" s="50" t="s">
        <v>165</v>
      </c>
      <c r="M431" s="57">
        <v>1</v>
      </c>
      <c r="N431" s="58">
        <v>1.2280851736572378</v>
      </c>
      <c r="O431" s="37"/>
      <c r="P431" s="50" t="s">
        <v>165</v>
      </c>
      <c r="Q431" s="50" t="s">
        <v>165</v>
      </c>
      <c r="R431" s="57">
        <v>1</v>
      </c>
      <c r="S431" s="58">
        <v>0.37075848460737093</v>
      </c>
      <c r="T431" s="37"/>
      <c r="U431" s="50" t="s">
        <v>165</v>
      </c>
      <c r="V431" s="50" t="s">
        <v>165</v>
      </c>
      <c r="W431" s="57">
        <v>1</v>
      </c>
      <c r="X431" s="58">
        <v>1.4825619780108991E-2</v>
      </c>
      <c r="Y431" s="37"/>
    </row>
    <row r="432" spans="1:25" ht="15" thickTop="1" thickBot="1" x14ac:dyDescent="0.35">
      <c r="A432" s="72"/>
      <c r="B432" s="72"/>
      <c r="C432" s="59"/>
      <c r="D432" s="60">
        <f>SUM(D405:D431)</f>
        <v>115.42938399999998</v>
      </c>
      <c r="E432" s="37"/>
      <c r="F432" s="72"/>
      <c r="G432" s="72"/>
      <c r="H432" s="59"/>
      <c r="I432" s="60">
        <f>SUM(I405:I431)</f>
        <v>12.945623878829183</v>
      </c>
      <c r="J432" s="37"/>
      <c r="K432" s="72"/>
      <c r="L432" s="72"/>
      <c r="M432" s="59"/>
      <c r="N432" s="60">
        <f>SUM(N405:N431)</f>
        <v>16.400701267986861</v>
      </c>
      <c r="O432" s="37"/>
      <c r="P432" s="72"/>
      <c r="Q432" s="72"/>
      <c r="R432" s="59"/>
      <c r="S432" s="60">
        <f>SUM(S405:S431)</f>
        <v>4.9513659793715075</v>
      </c>
      <c r="T432" s="37"/>
      <c r="U432" s="72"/>
      <c r="V432" s="72"/>
      <c r="W432" s="59"/>
      <c r="X432" s="60">
        <f>SUM(X405:X431)</f>
        <v>0.31319095420386106</v>
      </c>
      <c r="Y432" s="37"/>
    </row>
    <row r="433" spans="1:25" ht="14.5" thickTop="1" x14ac:dyDescent="0.3">
      <c r="E433" s="37"/>
      <c r="J433" s="37"/>
      <c r="O433" s="37"/>
      <c r="T433" s="37"/>
      <c r="Y433" s="37"/>
    </row>
    <row r="434" spans="1:25" ht="15.5" thickBot="1" x14ac:dyDescent="0.35">
      <c r="A434" s="75" t="s">
        <v>183</v>
      </c>
      <c r="B434" s="75"/>
      <c r="C434" s="75"/>
      <c r="D434" s="75"/>
      <c r="E434" s="37"/>
      <c r="F434" s="75" t="s">
        <v>183</v>
      </c>
      <c r="G434" s="75"/>
      <c r="H434" s="75"/>
      <c r="I434" s="75"/>
      <c r="J434" s="37"/>
      <c r="K434" s="75" t="s">
        <v>183</v>
      </c>
      <c r="L434" s="75"/>
      <c r="M434" s="75"/>
      <c r="N434" s="75"/>
      <c r="O434" s="37"/>
      <c r="P434" s="75" t="s">
        <v>183</v>
      </c>
      <c r="Q434" s="75"/>
      <c r="R434" s="75"/>
      <c r="S434" s="75"/>
      <c r="T434" s="37"/>
      <c r="U434" s="75" t="s">
        <v>183</v>
      </c>
      <c r="V434" s="75"/>
      <c r="W434" s="75"/>
      <c r="X434" s="75"/>
      <c r="Y434" s="37"/>
    </row>
    <row r="435" spans="1:25" ht="14.5" thickTop="1" x14ac:dyDescent="0.3">
      <c r="A435" s="50"/>
      <c r="B435" s="51"/>
      <c r="C435" s="52" t="s">
        <v>20</v>
      </c>
      <c r="D435" s="50"/>
      <c r="E435" s="37"/>
      <c r="F435" s="50"/>
      <c r="G435" s="51"/>
      <c r="H435" s="52" t="s">
        <v>20</v>
      </c>
      <c r="I435" s="50"/>
      <c r="J435" s="37"/>
      <c r="K435" s="50"/>
      <c r="L435" s="51"/>
      <c r="M435" s="52" t="s">
        <v>20</v>
      </c>
      <c r="N435" s="50"/>
      <c r="O435" s="37"/>
      <c r="P435" s="50"/>
      <c r="Q435" s="51"/>
      <c r="R435" s="52" t="s">
        <v>20</v>
      </c>
      <c r="S435" s="50"/>
      <c r="T435" s="37"/>
      <c r="U435" s="50"/>
      <c r="V435" s="51"/>
      <c r="W435" s="52" t="s">
        <v>20</v>
      </c>
      <c r="X435" s="50"/>
      <c r="Y435" s="37"/>
    </row>
    <row r="436" spans="1:25" x14ac:dyDescent="0.3">
      <c r="A436" s="50"/>
      <c r="B436" s="54" t="s">
        <v>145</v>
      </c>
      <c r="C436" s="55">
        <v>25.997855000000001</v>
      </c>
      <c r="D436" s="50"/>
      <c r="E436" s="37"/>
      <c r="F436" s="50"/>
      <c r="G436" s="54" t="s">
        <v>145</v>
      </c>
      <c r="H436" s="55">
        <v>7.7675854904625963</v>
      </c>
      <c r="I436" s="50"/>
      <c r="J436" s="37"/>
      <c r="K436" s="50"/>
      <c r="L436" s="54" t="s">
        <v>145</v>
      </c>
      <c r="M436" s="55">
        <v>13.015591995563989</v>
      </c>
      <c r="N436" s="50"/>
      <c r="O436" s="37"/>
      <c r="P436" s="50"/>
      <c r="Q436" s="54" t="s">
        <v>145</v>
      </c>
      <c r="R436" s="55">
        <v>6.7614889324201402</v>
      </c>
      <c r="S436" s="50"/>
      <c r="T436" s="37"/>
      <c r="U436" s="50"/>
      <c r="V436" s="54" t="s">
        <v>145</v>
      </c>
      <c r="W436" s="55">
        <v>10.350324671954398</v>
      </c>
      <c r="X436" s="50"/>
      <c r="Y436" s="37"/>
    </row>
    <row r="437" spans="1:25" x14ac:dyDescent="0.3">
      <c r="A437" s="50"/>
      <c r="B437" s="53"/>
      <c r="C437" s="56"/>
      <c r="D437" s="50"/>
      <c r="E437" s="37"/>
      <c r="F437" s="50"/>
      <c r="G437" s="53"/>
      <c r="H437" s="56"/>
      <c r="I437" s="50"/>
      <c r="J437" s="37"/>
      <c r="K437" s="50"/>
      <c r="L437" s="53"/>
      <c r="M437" s="56"/>
      <c r="N437" s="50"/>
      <c r="O437" s="37"/>
      <c r="P437" s="50"/>
      <c r="Q437" s="53"/>
      <c r="R437" s="56"/>
      <c r="S437" s="50"/>
      <c r="T437" s="37"/>
      <c r="U437" s="50"/>
      <c r="V437" s="53"/>
      <c r="W437" s="56"/>
      <c r="X437" s="50"/>
      <c r="Y437" s="37"/>
    </row>
    <row r="438" spans="1:25" ht="14.5" thickBot="1" x14ac:dyDescent="0.35">
      <c r="A438" s="74" t="s">
        <v>166</v>
      </c>
      <c r="B438" s="74"/>
      <c r="C438" s="74"/>
      <c r="D438" s="74"/>
      <c r="E438" s="37"/>
      <c r="F438" s="74" t="s">
        <v>166</v>
      </c>
      <c r="G438" s="74"/>
      <c r="H438" s="74"/>
      <c r="I438" s="74"/>
      <c r="J438" s="37"/>
      <c r="K438" s="74" t="s">
        <v>166</v>
      </c>
      <c r="L438" s="74"/>
      <c r="M438" s="74"/>
      <c r="N438" s="74"/>
      <c r="O438" s="37"/>
      <c r="P438" s="74" t="s">
        <v>166</v>
      </c>
      <c r="Q438" s="74"/>
      <c r="R438" s="74"/>
      <c r="S438" s="74"/>
      <c r="T438" s="37"/>
      <c r="U438" s="74" t="s">
        <v>166</v>
      </c>
      <c r="V438" s="74"/>
      <c r="W438" s="74"/>
      <c r="X438" s="74"/>
      <c r="Y438" s="37"/>
    </row>
    <row r="439" spans="1:25" ht="14.5" thickTop="1" x14ac:dyDescent="0.3">
      <c r="A439" s="73" t="s">
        <v>33</v>
      </c>
      <c r="B439" s="70" t="s">
        <v>52</v>
      </c>
      <c r="C439" s="70" t="s">
        <v>146</v>
      </c>
      <c r="D439" s="42" t="s">
        <v>147</v>
      </c>
      <c r="E439" s="37"/>
      <c r="F439" s="73" t="s">
        <v>33</v>
      </c>
      <c r="G439" s="70" t="s">
        <v>52</v>
      </c>
      <c r="H439" s="70" t="s">
        <v>146</v>
      </c>
      <c r="I439" s="42" t="s">
        <v>147</v>
      </c>
      <c r="J439" s="37"/>
      <c r="K439" s="73" t="s">
        <v>33</v>
      </c>
      <c r="L439" s="70" t="s">
        <v>52</v>
      </c>
      <c r="M439" s="70" t="s">
        <v>146</v>
      </c>
      <c r="N439" s="42" t="s">
        <v>147</v>
      </c>
      <c r="O439" s="37"/>
      <c r="P439" s="73" t="s">
        <v>33</v>
      </c>
      <c r="Q439" s="70" t="s">
        <v>52</v>
      </c>
      <c r="R439" s="70" t="s">
        <v>146</v>
      </c>
      <c r="S439" s="42" t="s">
        <v>147</v>
      </c>
      <c r="T439" s="37"/>
      <c r="U439" s="73" t="s">
        <v>33</v>
      </c>
      <c r="V439" s="70" t="s">
        <v>52</v>
      </c>
      <c r="W439" s="70" t="s">
        <v>146</v>
      </c>
      <c r="X439" s="42" t="s">
        <v>147</v>
      </c>
      <c r="Y439" s="37"/>
    </row>
    <row r="440" spans="1:25" ht="14.5" thickBot="1" x14ac:dyDescent="0.35">
      <c r="A440" s="74"/>
      <c r="B440" s="71"/>
      <c r="C440" s="71"/>
      <c r="D440" s="43" t="s">
        <v>148</v>
      </c>
      <c r="E440" s="37"/>
      <c r="F440" s="74"/>
      <c r="G440" s="71"/>
      <c r="H440" s="71"/>
      <c r="I440" s="43" t="s">
        <v>148</v>
      </c>
      <c r="J440" s="37"/>
      <c r="K440" s="74"/>
      <c r="L440" s="71"/>
      <c r="M440" s="71"/>
      <c r="N440" s="43" t="s">
        <v>148</v>
      </c>
      <c r="O440" s="37"/>
      <c r="P440" s="74"/>
      <c r="Q440" s="71"/>
      <c r="R440" s="71"/>
      <c r="S440" s="43" t="s">
        <v>148</v>
      </c>
      <c r="T440" s="37"/>
      <c r="U440" s="74"/>
      <c r="V440" s="71"/>
      <c r="W440" s="71"/>
      <c r="X440" s="43" t="s">
        <v>148</v>
      </c>
      <c r="Y440" s="37"/>
    </row>
    <row r="441" spans="1:25" ht="14.5" thickTop="1" x14ac:dyDescent="0.3">
      <c r="A441" s="50" t="s">
        <v>149</v>
      </c>
      <c r="B441" s="50" t="s">
        <v>150</v>
      </c>
      <c r="C441" s="57">
        <v>2.5000000000000001E-2</v>
      </c>
      <c r="D441" s="58">
        <v>4.763680256046625E-4</v>
      </c>
      <c r="E441" s="37"/>
      <c r="F441" s="50" t="s">
        <v>149</v>
      </c>
      <c r="G441" s="50" t="s">
        <v>150</v>
      </c>
      <c r="H441" s="57">
        <v>2.5000000000000001E-2</v>
      </c>
      <c r="I441" s="58">
        <v>0</v>
      </c>
      <c r="J441" s="37"/>
      <c r="K441" s="50" t="s">
        <v>149</v>
      </c>
      <c r="L441" s="50" t="s">
        <v>150</v>
      </c>
      <c r="M441" s="57">
        <v>2.5000000000000001E-2</v>
      </c>
      <c r="N441" s="58">
        <v>2.2380947387279582E-4</v>
      </c>
      <c r="O441" s="37"/>
      <c r="P441" s="50" t="s">
        <v>149</v>
      </c>
      <c r="Q441" s="50" t="s">
        <v>150</v>
      </c>
      <c r="R441" s="57">
        <v>2.5000000000000001E-2</v>
      </c>
      <c r="S441" s="58">
        <v>1.1855295222496648E-4</v>
      </c>
      <c r="T441" s="37"/>
      <c r="U441" s="50" t="s">
        <v>149</v>
      </c>
      <c r="V441" s="50" t="s">
        <v>150</v>
      </c>
      <c r="W441" s="57">
        <v>2.5000000000000001E-2</v>
      </c>
      <c r="X441" s="58">
        <v>0</v>
      </c>
      <c r="Y441" s="37"/>
    </row>
    <row r="442" spans="1:25" x14ac:dyDescent="0.3">
      <c r="A442" s="50" t="s">
        <v>149</v>
      </c>
      <c r="B442" s="50" t="s">
        <v>151</v>
      </c>
      <c r="C442" s="57">
        <v>2.5000000000000001E-2</v>
      </c>
      <c r="D442" s="58">
        <v>0</v>
      </c>
      <c r="E442" s="37"/>
      <c r="F442" s="50" t="s">
        <v>149</v>
      </c>
      <c r="G442" s="50" t="s">
        <v>151</v>
      </c>
      <c r="H442" s="57">
        <v>2.5000000000000001E-2</v>
      </c>
      <c r="I442" s="58">
        <v>0</v>
      </c>
      <c r="J442" s="37"/>
      <c r="K442" s="50" t="s">
        <v>149</v>
      </c>
      <c r="L442" s="50" t="s">
        <v>151</v>
      </c>
      <c r="M442" s="57">
        <v>2.5000000000000001E-2</v>
      </c>
      <c r="N442" s="58">
        <v>0</v>
      </c>
      <c r="O442" s="37"/>
      <c r="P442" s="50" t="s">
        <v>149</v>
      </c>
      <c r="Q442" s="50" t="s">
        <v>151</v>
      </c>
      <c r="R442" s="57">
        <v>2.5000000000000001E-2</v>
      </c>
      <c r="S442" s="58">
        <v>0</v>
      </c>
      <c r="T442" s="37"/>
      <c r="U442" s="50" t="s">
        <v>149</v>
      </c>
      <c r="V442" s="50" t="s">
        <v>151</v>
      </c>
      <c r="W442" s="57">
        <v>2.5000000000000001E-2</v>
      </c>
      <c r="X442" s="58">
        <v>0</v>
      </c>
      <c r="Y442" s="37"/>
    </row>
    <row r="443" spans="1:25" x14ac:dyDescent="0.3">
      <c r="A443" s="50" t="s">
        <v>149</v>
      </c>
      <c r="B443" s="50" t="s">
        <v>152</v>
      </c>
      <c r="C443" s="57">
        <v>0.13126147999625579</v>
      </c>
      <c r="D443" s="58">
        <v>0.45307473839444307</v>
      </c>
      <c r="E443" s="37"/>
      <c r="F443" s="50" t="s">
        <v>149</v>
      </c>
      <c r="G443" s="50" t="s">
        <v>152</v>
      </c>
      <c r="H443" s="57">
        <v>0.10219626602208236</v>
      </c>
      <c r="I443" s="58">
        <v>0</v>
      </c>
      <c r="J443" s="37"/>
      <c r="K443" s="50" t="s">
        <v>149</v>
      </c>
      <c r="L443" s="50" t="s">
        <v>152</v>
      </c>
      <c r="M443" s="57">
        <v>0.13713845026267724</v>
      </c>
      <c r="N443" s="58">
        <v>0.24320969737302059</v>
      </c>
      <c r="O443" s="37"/>
      <c r="P443" s="50" t="s">
        <v>149</v>
      </c>
      <c r="Q443" s="50" t="s">
        <v>152</v>
      </c>
      <c r="R443" s="57">
        <v>0.13722176436708539</v>
      </c>
      <c r="S443" s="58">
        <v>0.12823520970603625</v>
      </c>
      <c r="T443" s="37"/>
      <c r="U443" s="50" t="s">
        <v>149</v>
      </c>
      <c r="V443" s="50" t="s">
        <v>152</v>
      </c>
      <c r="W443" s="57">
        <v>0.1063795015731996</v>
      </c>
      <c r="X443" s="58">
        <v>0</v>
      </c>
      <c r="Y443" s="37"/>
    </row>
    <row r="444" spans="1:25" x14ac:dyDescent="0.3">
      <c r="A444" s="50" t="s">
        <v>149</v>
      </c>
      <c r="B444" s="50" t="s">
        <v>153</v>
      </c>
      <c r="C444" s="57">
        <v>2.2057197037608587E-2</v>
      </c>
      <c r="D444" s="58">
        <v>5.25234009295149E-2</v>
      </c>
      <c r="E444" s="37"/>
      <c r="F444" s="50" t="s">
        <v>149</v>
      </c>
      <c r="G444" s="50" t="s">
        <v>153</v>
      </c>
      <c r="H444" s="57">
        <v>1.6909917018605058E-2</v>
      </c>
      <c r="I444" s="58">
        <v>0</v>
      </c>
      <c r="J444" s="37"/>
      <c r="K444" s="50" t="s">
        <v>149</v>
      </c>
      <c r="L444" s="50" t="s">
        <v>153</v>
      </c>
      <c r="M444" s="57">
        <v>2.2057197037608587E-2</v>
      </c>
      <c r="N444" s="58">
        <v>2.8234883401100409E-2</v>
      </c>
      <c r="O444" s="37"/>
      <c r="P444" s="50" t="s">
        <v>149</v>
      </c>
      <c r="Q444" s="50" t="s">
        <v>153</v>
      </c>
      <c r="R444" s="57">
        <v>2.2057197037608587E-2</v>
      </c>
      <c r="S444" s="58">
        <v>1.4887577282159014E-2</v>
      </c>
      <c r="T444" s="37"/>
      <c r="U444" s="50" t="s">
        <v>149</v>
      </c>
      <c r="V444" s="50" t="s">
        <v>153</v>
      </c>
      <c r="W444" s="57">
        <v>1.6909917018605058E-2</v>
      </c>
      <c r="X444" s="58">
        <v>0</v>
      </c>
      <c r="Y444" s="37"/>
    </row>
    <row r="445" spans="1:25" x14ac:dyDescent="0.3">
      <c r="A445" s="50" t="s">
        <v>149</v>
      </c>
      <c r="B445" s="50" t="s">
        <v>154</v>
      </c>
      <c r="C445" s="57">
        <v>0</v>
      </c>
      <c r="D445" s="58">
        <v>0</v>
      </c>
      <c r="E445" s="37"/>
      <c r="F445" s="50" t="s">
        <v>149</v>
      </c>
      <c r="G445" s="50" t="s">
        <v>154</v>
      </c>
      <c r="H445" s="57">
        <v>0</v>
      </c>
      <c r="I445" s="58">
        <v>0</v>
      </c>
      <c r="J445" s="37"/>
      <c r="K445" s="50" t="s">
        <v>149</v>
      </c>
      <c r="L445" s="50" t="s">
        <v>154</v>
      </c>
      <c r="M445" s="57">
        <v>0</v>
      </c>
      <c r="N445" s="58">
        <v>0</v>
      </c>
      <c r="O445" s="37"/>
      <c r="P445" s="50" t="s">
        <v>149</v>
      </c>
      <c r="Q445" s="50" t="s">
        <v>154</v>
      </c>
      <c r="R445" s="57">
        <v>0</v>
      </c>
      <c r="S445" s="58">
        <v>0</v>
      </c>
      <c r="T445" s="37"/>
      <c r="U445" s="50" t="s">
        <v>149</v>
      </c>
      <c r="V445" s="50" t="s">
        <v>154</v>
      </c>
      <c r="W445" s="57">
        <v>0</v>
      </c>
      <c r="X445" s="58">
        <v>0</v>
      </c>
      <c r="Y445" s="37"/>
    </row>
    <row r="446" spans="1:25" x14ac:dyDescent="0.3">
      <c r="A446" s="50" t="s">
        <v>155</v>
      </c>
      <c r="B446" s="50" t="s">
        <v>156</v>
      </c>
      <c r="C446" s="57">
        <v>6.1425035015076242E-2</v>
      </c>
      <c r="D446" s="58">
        <v>0.23461422806112089</v>
      </c>
      <c r="E446" s="37"/>
      <c r="F446" s="50" t="s">
        <v>155</v>
      </c>
      <c r="G446" s="50" t="s">
        <v>156</v>
      </c>
      <c r="H446" s="57">
        <v>4.7570697875112767E-3</v>
      </c>
      <c r="I446" s="58">
        <v>0</v>
      </c>
      <c r="J446" s="37"/>
      <c r="K446" s="50" t="s">
        <v>155</v>
      </c>
      <c r="L446" s="50" t="s">
        <v>156</v>
      </c>
      <c r="M446" s="57">
        <v>6.1425035015076242E-2</v>
      </c>
      <c r="N446" s="58">
        <v>4.087111597620461E-2</v>
      </c>
      <c r="O446" s="37"/>
      <c r="P446" s="50" t="s">
        <v>155</v>
      </c>
      <c r="Q446" s="50" t="s">
        <v>156</v>
      </c>
      <c r="R446" s="57">
        <v>6.1425035015076242E-2</v>
      </c>
      <c r="S446" s="58">
        <v>2.0630850745974458E-2</v>
      </c>
      <c r="T446" s="37"/>
      <c r="U446" s="50" t="s">
        <v>155</v>
      </c>
      <c r="V446" s="50" t="s">
        <v>156</v>
      </c>
      <c r="W446" s="57">
        <v>4.7570697875112767E-3</v>
      </c>
      <c r="X446" s="58">
        <v>0</v>
      </c>
      <c r="Y446" s="37"/>
    </row>
    <row r="447" spans="1:25" x14ac:dyDescent="0.3">
      <c r="A447" s="50" t="s">
        <v>155</v>
      </c>
      <c r="B447" s="50" t="s">
        <v>157</v>
      </c>
      <c r="C447" s="57">
        <v>9.5741190985577981E-3</v>
      </c>
      <c r="D447" s="58">
        <v>3.4827191987483776E-2</v>
      </c>
      <c r="E447" s="37"/>
      <c r="F447" s="50" t="s">
        <v>155</v>
      </c>
      <c r="G447" s="50" t="s">
        <v>157</v>
      </c>
      <c r="H447" s="57">
        <v>2.5730948006811107E-2</v>
      </c>
      <c r="I447" s="58">
        <v>0</v>
      </c>
      <c r="J447" s="37"/>
      <c r="K447" s="50" t="s">
        <v>155</v>
      </c>
      <c r="L447" s="50" t="s">
        <v>157</v>
      </c>
      <c r="M447" s="57">
        <v>9.5741190985577981E-3</v>
      </c>
      <c r="N447" s="58">
        <v>6.0670924121241582E-3</v>
      </c>
      <c r="O447" s="37"/>
      <c r="P447" s="50" t="s">
        <v>155</v>
      </c>
      <c r="Q447" s="50" t="s">
        <v>157</v>
      </c>
      <c r="R447" s="57">
        <v>9.5741190985577981E-3</v>
      </c>
      <c r="S447" s="58">
        <v>3.0625363420328901E-3</v>
      </c>
      <c r="T447" s="37"/>
      <c r="U447" s="50" t="s">
        <v>155</v>
      </c>
      <c r="V447" s="50" t="s">
        <v>157</v>
      </c>
      <c r="W447" s="57">
        <v>2.5730948006811107E-2</v>
      </c>
      <c r="X447" s="58">
        <v>0</v>
      </c>
      <c r="Y447" s="37"/>
    </row>
    <row r="448" spans="1:25" x14ac:dyDescent="0.3">
      <c r="A448" s="50" t="s">
        <v>155</v>
      </c>
      <c r="B448" s="50" t="s">
        <v>153</v>
      </c>
      <c r="C448" s="57">
        <v>2.2057197037608587E-2</v>
      </c>
      <c r="D448" s="58">
        <v>6.840736430228489E-2</v>
      </c>
      <c r="E448" s="37"/>
      <c r="F448" s="50" t="s">
        <v>155</v>
      </c>
      <c r="G448" s="50" t="s">
        <v>153</v>
      </c>
      <c r="H448" s="57">
        <v>1.6909917018605058E-2</v>
      </c>
      <c r="I448" s="58">
        <v>0</v>
      </c>
      <c r="J448" s="37"/>
      <c r="K448" s="50" t="s">
        <v>155</v>
      </c>
      <c r="L448" s="50" t="s">
        <v>153</v>
      </c>
      <c r="M448" s="57">
        <v>2.2057197037608587E-2</v>
      </c>
      <c r="N448" s="58">
        <v>1.333516931486964E-2</v>
      </c>
      <c r="O448" s="37"/>
      <c r="P448" s="50" t="s">
        <v>155</v>
      </c>
      <c r="Q448" s="50" t="s">
        <v>153</v>
      </c>
      <c r="R448" s="57">
        <v>2.2057197037608587E-2</v>
      </c>
      <c r="S448" s="58">
        <v>6.8159554593408243E-3</v>
      </c>
      <c r="T448" s="37"/>
      <c r="U448" s="50" t="s">
        <v>155</v>
      </c>
      <c r="V448" s="50" t="s">
        <v>153</v>
      </c>
      <c r="W448" s="57">
        <v>1.6909917018605058E-2</v>
      </c>
      <c r="X448" s="58">
        <v>0</v>
      </c>
      <c r="Y448" s="37"/>
    </row>
    <row r="449" spans="1:25" x14ac:dyDescent="0.3">
      <c r="A449" s="50" t="s">
        <v>155</v>
      </c>
      <c r="B449" s="50" t="s">
        <v>154</v>
      </c>
      <c r="C449" s="57">
        <v>0</v>
      </c>
      <c r="D449" s="58">
        <v>0</v>
      </c>
      <c r="E449" s="37"/>
      <c r="F449" s="50" t="s">
        <v>155</v>
      </c>
      <c r="G449" s="50" t="s">
        <v>154</v>
      </c>
      <c r="H449" s="57">
        <v>0</v>
      </c>
      <c r="I449" s="58">
        <v>0</v>
      </c>
      <c r="J449" s="37"/>
      <c r="K449" s="50" t="s">
        <v>155</v>
      </c>
      <c r="L449" s="50" t="s">
        <v>154</v>
      </c>
      <c r="M449" s="57">
        <v>0</v>
      </c>
      <c r="N449" s="58">
        <v>0</v>
      </c>
      <c r="O449" s="37"/>
      <c r="P449" s="50" t="s">
        <v>155</v>
      </c>
      <c r="Q449" s="50" t="s">
        <v>154</v>
      </c>
      <c r="R449" s="57">
        <v>0</v>
      </c>
      <c r="S449" s="58">
        <v>0</v>
      </c>
      <c r="T449" s="37"/>
      <c r="U449" s="50" t="s">
        <v>155</v>
      </c>
      <c r="V449" s="50" t="s">
        <v>154</v>
      </c>
      <c r="W449" s="57">
        <v>0</v>
      </c>
      <c r="X449" s="58">
        <v>0</v>
      </c>
      <c r="Y449" s="37"/>
    </row>
    <row r="450" spans="1:25" x14ac:dyDescent="0.3">
      <c r="A450" s="50" t="s">
        <v>158</v>
      </c>
      <c r="B450" s="50" t="s">
        <v>158</v>
      </c>
      <c r="C450" s="57">
        <v>1</v>
      </c>
      <c r="D450" s="58">
        <v>1.0472104366581574</v>
      </c>
      <c r="E450" s="37"/>
      <c r="F450" s="50" t="s">
        <v>158</v>
      </c>
      <c r="G450" s="50" t="s">
        <v>158</v>
      </c>
      <c r="H450" s="57">
        <v>1</v>
      </c>
      <c r="I450" s="58">
        <v>0</v>
      </c>
      <c r="J450" s="37"/>
      <c r="K450" s="50" t="s">
        <v>158</v>
      </c>
      <c r="L450" s="50" t="s">
        <v>158</v>
      </c>
      <c r="M450" s="57">
        <v>1</v>
      </c>
      <c r="N450" s="58">
        <v>0.61483730352856647</v>
      </c>
      <c r="O450" s="37"/>
      <c r="P450" s="50" t="s">
        <v>158</v>
      </c>
      <c r="Q450" s="50" t="s">
        <v>158</v>
      </c>
      <c r="R450" s="57">
        <v>1</v>
      </c>
      <c r="S450" s="58">
        <v>0.31809296284463207</v>
      </c>
      <c r="T450" s="37"/>
      <c r="U450" s="50" t="s">
        <v>158</v>
      </c>
      <c r="V450" s="50" t="s">
        <v>158</v>
      </c>
      <c r="W450" s="57">
        <v>1</v>
      </c>
      <c r="X450" s="58">
        <v>0</v>
      </c>
      <c r="Y450" s="37"/>
    </row>
    <row r="451" spans="1:25" x14ac:dyDescent="0.3">
      <c r="A451" s="50" t="s">
        <v>159</v>
      </c>
      <c r="B451" s="50" t="s">
        <v>160</v>
      </c>
      <c r="C451" s="57">
        <v>1</v>
      </c>
      <c r="D451" s="58">
        <v>8.5135342854559176E-2</v>
      </c>
      <c r="E451" s="37"/>
      <c r="F451" s="50" t="s">
        <v>159</v>
      </c>
      <c r="G451" s="50" t="s">
        <v>160</v>
      </c>
      <c r="H451" s="57">
        <v>1</v>
      </c>
      <c r="I451" s="58">
        <v>2.6988234254329807E-2</v>
      </c>
      <c r="J451" s="37"/>
      <c r="K451" s="50" t="s">
        <v>159</v>
      </c>
      <c r="L451" s="50" t="s">
        <v>160</v>
      </c>
      <c r="M451" s="57">
        <v>1</v>
      </c>
      <c r="N451" s="58">
        <v>4.2622242758004317E-2</v>
      </c>
      <c r="O451" s="37"/>
      <c r="P451" s="50" t="s">
        <v>159</v>
      </c>
      <c r="Q451" s="50" t="s">
        <v>160</v>
      </c>
      <c r="R451" s="57">
        <v>1</v>
      </c>
      <c r="S451" s="58">
        <v>2.2141891262525155E-2</v>
      </c>
      <c r="T451" s="37"/>
      <c r="U451" s="50" t="s">
        <v>159</v>
      </c>
      <c r="V451" s="50" t="s">
        <v>160</v>
      </c>
      <c r="W451" s="57">
        <v>1</v>
      </c>
      <c r="X451" s="58">
        <v>3.5961881230410352E-2</v>
      </c>
      <c r="Y451" s="37"/>
    </row>
    <row r="452" spans="1:25" x14ac:dyDescent="0.3">
      <c r="A452" s="50" t="s">
        <v>159</v>
      </c>
      <c r="B452" s="50" t="s">
        <v>161</v>
      </c>
      <c r="C452" s="57">
        <v>1</v>
      </c>
      <c r="D452" s="58">
        <v>0.26108021540291415</v>
      </c>
      <c r="E452" s="37"/>
      <c r="F452" s="50" t="s">
        <v>159</v>
      </c>
      <c r="G452" s="50" t="s">
        <v>161</v>
      </c>
      <c r="H452" s="57">
        <v>1</v>
      </c>
      <c r="I452" s="58">
        <v>8.2763442023155012E-2</v>
      </c>
      <c r="J452" s="37"/>
      <c r="K452" s="50" t="s">
        <v>159</v>
      </c>
      <c r="L452" s="50" t="s">
        <v>161</v>
      </c>
      <c r="M452" s="57">
        <v>1</v>
      </c>
      <c r="N452" s="58">
        <v>0.13070745881913304</v>
      </c>
      <c r="O452" s="37"/>
      <c r="P452" s="50" t="s">
        <v>159</v>
      </c>
      <c r="Q452" s="50" t="s">
        <v>161</v>
      </c>
      <c r="R452" s="57">
        <v>1</v>
      </c>
      <c r="S452" s="58">
        <v>6.7901409055503625E-2</v>
      </c>
      <c r="T452" s="37"/>
      <c r="U452" s="50" t="s">
        <v>159</v>
      </c>
      <c r="V452" s="50" t="s">
        <v>161</v>
      </c>
      <c r="W452" s="57">
        <v>1</v>
      </c>
      <c r="X452" s="58">
        <v>0.11028246769345983</v>
      </c>
      <c r="Y452" s="37"/>
    </row>
    <row r="453" spans="1:25" x14ac:dyDescent="0.3">
      <c r="A453" s="50" t="s">
        <v>159</v>
      </c>
      <c r="B453" s="50" t="s">
        <v>162</v>
      </c>
      <c r="C453" s="57">
        <v>1</v>
      </c>
      <c r="D453" s="58">
        <v>0.75968873717493912</v>
      </c>
      <c r="E453" s="37"/>
      <c r="F453" s="50" t="s">
        <v>159</v>
      </c>
      <c r="G453" s="50" t="s">
        <v>162</v>
      </c>
      <c r="H453" s="57">
        <v>1</v>
      </c>
      <c r="I453" s="58">
        <v>0.24082427945675777</v>
      </c>
      <c r="J453" s="37"/>
      <c r="K453" s="50" t="s">
        <v>159</v>
      </c>
      <c r="L453" s="50" t="s">
        <v>162</v>
      </c>
      <c r="M453" s="57">
        <v>1</v>
      </c>
      <c r="N453" s="58">
        <v>0.38033132528411484</v>
      </c>
      <c r="O453" s="37"/>
      <c r="P453" s="50" t="s">
        <v>159</v>
      </c>
      <c r="Q453" s="50" t="s">
        <v>162</v>
      </c>
      <c r="R453" s="57">
        <v>1</v>
      </c>
      <c r="S453" s="58">
        <v>0.19757887673781482</v>
      </c>
      <c r="T453" s="37"/>
      <c r="U453" s="50" t="s">
        <v>159</v>
      </c>
      <c r="V453" s="50" t="s">
        <v>162</v>
      </c>
      <c r="W453" s="57">
        <v>1</v>
      </c>
      <c r="X453" s="58">
        <v>0.32089887962320635</v>
      </c>
      <c r="Y453" s="37"/>
    </row>
    <row r="454" spans="1:25" ht="15.5" customHeight="1" x14ac:dyDescent="0.3">
      <c r="A454" s="50" t="s">
        <v>163</v>
      </c>
      <c r="B454" s="50" t="s">
        <v>160</v>
      </c>
      <c r="C454" s="57">
        <v>1</v>
      </c>
      <c r="D454" s="58">
        <v>0.12956307144287241</v>
      </c>
      <c r="E454" s="37"/>
      <c r="F454" s="50" t="s">
        <v>163</v>
      </c>
      <c r="G454" s="50" t="s">
        <v>160</v>
      </c>
      <c r="H454" s="57">
        <v>1</v>
      </c>
      <c r="I454" s="58">
        <v>4.1071996723901778E-2</v>
      </c>
      <c r="J454" s="37"/>
      <c r="K454" s="50" t="s">
        <v>163</v>
      </c>
      <c r="L454" s="50" t="s">
        <v>160</v>
      </c>
      <c r="M454" s="57">
        <v>1</v>
      </c>
      <c r="N454" s="58">
        <v>6.4864585004898903E-2</v>
      </c>
      <c r="O454" s="37"/>
      <c r="P454" s="50" t="s">
        <v>163</v>
      </c>
      <c r="Q454" s="50" t="s">
        <v>160</v>
      </c>
      <c r="R454" s="57">
        <v>1</v>
      </c>
      <c r="S454" s="58">
        <v>3.3696598185171116E-2</v>
      </c>
      <c r="T454" s="37"/>
      <c r="U454" s="50" t="s">
        <v>163</v>
      </c>
      <c r="V454" s="50" t="s">
        <v>160</v>
      </c>
      <c r="W454" s="57">
        <v>1</v>
      </c>
      <c r="X454" s="58">
        <v>5.4728525555309139E-2</v>
      </c>
      <c r="Y454" s="37"/>
    </row>
    <row r="455" spans="1:25" x14ac:dyDescent="0.3">
      <c r="A455" s="50" t="s">
        <v>163</v>
      </c>
      <c r="B455" s="50" t="s">
        <v>164</v>
      </c>
      <c r="C455" s="57">
        <v>1</v>
      </c>
      <c r="D455" s="58">
        <v>7.5851555753727512E-2</v>
      </c>
      <c r="E455" s="37"/>
      <c r="F455" s="50" t="s">
        <v>163</v>
      </c>
      <c r="G455" s="50" t="s">
        <v>164</v>
      </c>
      <c r="H455" s="57">
        <v>1</v>
      </c>
      <c r="I455" s="58">
        <v>2.4045237695631477E-2</v>
      </c>
      <c r="J455" s="37"/>
      <c r="K455" s="50" t="s">
        <v>163</v>
      </c>
      <c r="L455" s="50" t="s">
        <v>164</v>
      </c>
      <c r="M455" s="57">
        <v>1</v>
      </c>
      <c r="N455" s="58">
        <v>3.7974398346297865E-2</v>
      </c>
      <c r="O455" s="37"/>
      <c r="P455" s="50" t="s">
        <v>163</v>
      </c>
      <c r="Q455" s="50" t="s">
        <v>164</v>
      </c>
      <c r="R455" s="57">
        <v>1</v>
      </c>
      <c r="S455" s="58">
        <v>1.9727375767565353E-2</v>
      </c>
      <c r="T455" s="37"/>
      <c r="U455" s="50" t="s">
        <v>163</v>
      </c>
      <c r="V455" s="50" t="s">
        <v>164</v>
      </c>
      <c r="W455" s="57">
        <v>1</v>
      </c>
      <c r="X455" s="58">
        <v>3.2040331872714357E-2</v>
      </c>
      <c r="Y455" s="37"/>
    </row>
    <row r="456" spans="1:25" x14ac:dyDescent="0.3">
      <c r="A456" s="50" t="s">
        <v>163</v>
      </c>
      <c r="B456" s="50" t="s">
        <v>162</v>
      </c>
      <c r="C456" s="57">
        <v>1</v>
      </c>
      <c r="D456" s="58">
        <v>0.20414678957963975</v>
      </c>
      <c r="E456" s="37"/>
      <c r="F456" s="50" t="s">
        <v>163</v>
      </c>
      <c r="G456" s="50" t="s">
        <v>162</v>
      </c>
      <c r="H456" s="57">
        <v>1</v>
      </c>
      <c r="I456" s="58">
        <v>6.4715324972108745E-2</v>
      </c>
      <c r="J456" s="37"/>
      <c r="K456" s="50" t="s">
        <v>163</v>
      </c>
      <c r="L456" s="50" t="s">
        <v>162</v>
      </c>
      <c r="M456" s="57">
        <v>1</v>
      </c>
      <c r="N456" s="58">
        <v>0.10220425186511906</v>
      </c>
      <c r="O456" s="37"/>
      <c r="P456" s="50" t="s">
        <v>163</v>
      </c>
      <c r="Q456" s="50" t="s">
        <v>162</v>
      </c>
      <c r="R456" s="57">
        <v>1</v>
      </c>
      <c r="S456" s="58">
        <v>5.3094236364186101E-2</v>
      </c>
      <c r="T456" s="37"/>
      <c r="U456" s="50" t="s">
        <v>163</v>
      </c>
      <c r="V456" s="50" t="s">
        <v>162</v>
      </c>
      <c r="W456" s="57">
        <v>1</v>
      </c>
      <c r="X456" s="58">
        <v>8.6233312209412522E-2</v>
      </c>
      <c r="Y456" s="37"/>
    </row>
    <row r="457" spans="1:25" x14ac:dyDescent="0.3">
      <c r="A457" s="50" t="s">
        <v>167</v>
      </c>
      <c r="B457" s="50" t="s">
        <v>168</v>
      </c>
      <c r="C457" s="57">
        <v>1</v>
      </c>
      <c r="D457" s="58">
        <v>1.8453976786936783</v>
      </c>
      <c r="E457" s="37"/>
      <c r="F457" s="50" t="s">
        <v>167</v>
      </c>
      <c r="G457" s="50" t="s">
        <v>168</v>
      </c>
      <c r="H457" s="57">
        <v>1</v>
      </c>
      <c r="I457" s="58">
        <v>0.70070839948840669</v>
      </c>
      <c r="J457" s="37"/>
      <c r="K457" s="50" t="s">
        <v>167</v>
      </c>
      <c r="L457" s="50" t="s">
        <v>168</v>
      </c>
      <c r="M457" s="57">
        <v>1</v>
      </c>
      <c r="N457" s="58">
        <v>0.92388173006726149</v>
      </c>
      <c r="O457" s="37"/>
      <c r="P457" s="50" t="s">
        <v>167</v>
      </c>
      <c r="Q457" s="50" t="s">
        <v>168</v>
      </c>
      <c r="R457" s="57">
        <v>1</v>
      </c>
      <c r="S457" s="58">
        <v>0.47994867193470853</v>
      </c>
      <c r="T457" s="37"/>
      <c r="U457" s="50" t="s">
        <v>167</v>
      </c>
      <c r="V457" s="50" t="s">
        <v>168</v>
      </c>
      <c r="W457" s="57">
        <v>1</v>
      </c>
      <c r="X457" s="58">
        <v>0.93369547640969852</v>
      </c>
      <c r="Y457" s="37"/>
    </row>
    <row r="458" spans="1:25" x14ac:dyDescent="0.3">
      <c r="A458" s="50" t="s">
        <v>167</v>
      </c>
      <c r="B458" s="50" t="s">
        <v>169</v>
      </c>
      <c r="C458" s="57">
        <v>1</v>
      </c>
      <c r="D458" s="58">
        <v>1.7974999087468093</v>
      </c>
      <c r="E458" s="37"/>
      <c r="F458" s="50" t="s">
        <v>167</v>
      </c>
      <c r="G458" s="50" t="s">
        <v>169</v>
      </c>
      <c r="H458" s="57">
        <v>1</v>
      </c>
      <c r="I458" s="58">
        <v>0.6825213333042266</v>
      </c>
      <c r="J458" s="37"/>
      <c r="K458" s="50" t="s">
        <v>167</v>
      </c>
      <c r="L458" s="50" t="s">
        <v>169</v>
      </c>
      <c r="M458" s="57">
        <v>1</v>
      </c>
      <c r="N458" s="58">
        <v>0.89990214286186199</v>
      </c>
      <c r="O458" s="37"/>
      <c r="P458" s="50" t="s">
        <v>167</v>
      </c>
      <c r="Q458" s="50" t="s">
        <v>169</v>
      </c>
      <c r="R458" s="57">
        <v>1</v>
      </c>
      <c r="S458" s="58">
        <v>0.46749148108633443</v>
      </c>
      <c r="T458" s="37"/>
      <c r="U458" s="50" t="s">
        <v>167</v>
      </c>
      <c r="V458" s="50" t="s">
        <v>169</v>
      </c>
      <c r="W458" s="57">
        <v>1</v>
      </c>
      <c r="X458" s="58">
        <v>0.90946117090154277</v>
      </c>
      <c r="Y458" s="37"/>
    </row>
    <row r="459" spans="1:25" x14ac:dyDescent="0.3">
      <c r="A459" s="50" t="s">
        <v>167</v>
      </c>
      <c r="B459" s="50" t="s">
        <v>170</v>
      </c>
      <c r="C459" s="57">
        <v>1</v>
      </c>
      <c r="D459" s="58">
        <v>1.2016752966004023</v>
      </c>
      <c r="E459" s="37"/>
      <c r="F459" s="50" t="s">
        <v>167</v>
      </c>
      <c r="G459" s="50" t="s">
        <v>170</v>
      </c>
      <c r="H459" s="57">
        <v>1</v>
      </c>
      <c r="I459" s="58">
        <v>0.45628320849610982</v>
      </c>
      <c r="J459" s="37"/>
      <c r="K459" s="50" t="s">
        <v>167</v>
      </c>
      <c r="L459" s="50" t="s">
        <v>170</v>
      </c>
      <c r="M459" s="57">
        <v>1</v>
      </c>
      <c r="N459" s="58">
        <v>0.60160791617997655</v>
      </c>
      <c r="O459" s="37"/>
      <c r="P459" s="50" t="s">
        <v>167</v>
      </c>
      <c r="Q459" s="50" t="s">
        <v>170</v>
      </c>
      <c r="R459" s="57">
        <v>1</v>
      </c>
      <c r="S459" s="58">
        <v>0.31253017675213246</v>
      </c>
      <c r="T459" s="37"/>
      <c r="U459" s="50" t="s">
        <v>167</v>
      </c>
      <c r="V459" s="50" t="s">
        <v>170</v>
      </c>
      <c r="W459" s="57">
        <v>1</v>
      </c>
      <c r="X459" s="58">
        <v>0.60799837428175385</v>
      </c>
      <c r="Y459" s="37"/>
    </row>
    <row r="460" spans="1:25" x14ac:dyDescent="0.3">
      <c r="A460" s="50" t="s">
        <v>167</v>
      </c>
      <c r="B460" s="50" t="s">
        <v>171</v>
      </c>
      <c r="C460" s="57">
        <v>1</v>
      </c>
      <c r="D460" s="58">
        <v>14.265355655110209</v>
      </c>
      <c r="E460" s="37"/>
      <c r="F460" s="50" t="s">
        <v>167</v>
      </c>
      <c r="G460" s="50" t="s">
        <v>171</v>
      </c>
      <c r="H460" s="57">
        <v>1</v>
      </c>
      <c r="I460" s="58">
        <v>5.4166398086622944</v>
      </c>
      <c r="J460" s="37"/>
      <c r="K460" s="50" t="s">
        <v>167</v>
      </c>
      <c r="L460" s="50" t="s">
        <v>171</v>
      </c>
      <c r="M460" s="57">
        <v>1</v>
      </c>
      <c r="N460" s="58">
        <v>7.1418218494766563</v>
      </c>
      <c r="O460" s="37"/>
      <c r="P460" s="50" t="s">
        <v>167</v>
      </c>
      <c r="Q460" s="50" t="s">
        <v>171</v>
      </c>
      <c r="R460" s="57">
        <v>1</v>
      </c>
      <c r="S460" s="58">
        <v>3.710115483722205</v>
      </c>
      <c r="T460" s="37"/>
      <c r="U460" s="50" t="s">
        <v>167</v>
      </c>
      <c r="V460" s="50" t="s">
        <v>171</v>
      </c>
      <c r="W460" s="57">
        <v>1</v>
      </c>
      <c r="X460" s="58">
        <v>7.2176844039277928</v>
      </c>
      <c r="Y460" s="37"/>
    </row>
    <row r="461" spans="1:25" x14ac:dyDescent="0.3">
      <c r="A461" s="50" t="s">
        <v>167</v>
      </c>
      <c r="B461" s="50" t="s">
        <v>172</v>
      </c>
      <c r="C461" s="57">
        <v>1</v>
      </c>
      <c r="D461" s="58">
        <v>8.170593295555291E-2</v>
      </c>
      <c r="E461" s="37"/>
      <c r="F461" s="50" t="s">
        <v>167</v>
      </c>
      <c r="G461" s="50" t="s">
        <v>172</v>
      </c>
      <c r="H461" s="57">
        <v>1</v>
      </c>
      <c r="I461" s="58">
        <v>3.1024225385674144E-2</v>
      </c>
      <c r="J461" s="37"/>
      <c r="K461" s="50" t="s">
        <v>167</v>
      </c>
      <c r="L461" s="50" t="s">
        <v>172</v>
      </c>
      <c r="M461" s="57">
        <v>1</v>
      </c>
      <c r="N461" s="58">
        <v>4.0905339573837247E-2</v>
      </c>
      <c r="O461" s="37"/>
      <c r="P461" s="50" t="s">
        <v>167</v>
      </c>
      <c r="Q461" s="50" t="s">
        <v>172</v>
      </c>
      <c r="R461" s="57">
        <v>1</v>
      </c>
      <c r="S461" s="58">
        <v>2.124997471491525E-2</v>
      </c>
      <c r="T461" s="37"/>
      <c r="U461" s="50" t="s">
        <v>167</v>
      </c>
      <c r="V461" s="50" t="s">
        <v>172</v>
      </c>
      <c r="W461" s="57">
        <v>1</v>
      </c>
      <c r="X461" s="58">
        <v>4.1339848249097727E-2</v>
      </c>
      <c r="Y461" s="37"/>
    </row>
    <row r="462" spans="1:25" x14ac:dyDescent="0.3">
      <c r="A462" s="50" t="s">
        <v>173</v>
      </c>
      <c r="B462" s="50" t="s">
        <v>3</v>
      </c>
      <c r="C462" s="57">
        <v>1</v>
      </c>
      <c r="D462" s="58">
        <v>1.6201410108262873</v>
      </c>
      <c r="E462" s="37"/>
      <c r="F462" s="50" t="s">
        <v>173</v>
      </c>
      <c r="G462" s="50" t="s">
        <v>3</v>
      </c>
      <c r="H462" s="57">
        <v>0</v>
      </c>
      <c r="I462" s="58">
        <v>0</v>
      </c>
      <c r="J462" s="37"/>
      <c r="K462" s="50" t="s">
        <v>173</v>
      </c>
      <c r="L462" s="50" t="s">
        <v>3</v>
      </c>
      <c r="M462" s="57">
        <v>1</v>
      </c>
      <c r="N462" s="58">
        <v>0.81110900773142935</v>
      </c>
      <c r="O462" s="37"/>
      <c r="P462" s="50" t="s">
        <v>173</v>
      </c>
      <c r="Q462" s="50" t="s">
        <v>3</v>
      </c>
      <c r="R462" s="57">
        <v>1</v>
      </c>
      <c r="S462" s="58">
        <v>0.42136420538009473</v>
      </c>
      <c r="T462" s="37"/>
      <c r="U462" s="50" t="s">
        <v>173</v>
      </c>
      <c r="V462" s="50" t="s">
        <v>3</v>
      </c>
      <c r="W462" s="57">
        <v>0</v>
      </c>
      <c r="X462" s="58">
        <v>0</v>
      </c>
      <c r="Y462" s="37"/>
    </row>
    <row r="463" spans="1:25" x14ac:dyDescent="0.3">
      <c r="A463" s="50" t="s">
        <v>173</v>
      </c>
      <c r="B463" s="50" t="s">
        <v>174</v>
      </c>
      <c r="C463" s="57">
        <v>1</v>
      </c>
      <c r="D463" s="58">
        <v>9.6222891761077178E-2</v>
      </c>
      <c r="E463" s="37"/>
      <c r="F463" s="50" t="s">
        <v>173</v>
      </c>
      <c r="G463" s="50" t="s">
        <v>174</v>
      </c>
      <c r="H463" s="57">
        <v>0</v>
      </c>
      <c r="I463" s="58">
        <v>0</v>
      </c>
      <c r="J463" s="37"/>
      <c r="K463" s="50" t="s">
        <v>173</v>
      </c>
      <c r="L463" s="50" t="s">
        <v>174</v>
      </c>
      <c r="M463" s="57">
        <v>1</v>
      </c>
      <c r="N463" s="58">
        <v>4.8173124274887152E-2</v>
      </c>
      <c r="O463" s="37"/>
      <c r="P463" s="50" t="s">
        <v>173</v>
      </c>
      <c r="Q463" s="50" t="s">
        <v>174</v>
      </c>
      <c r="R463" s="57">
        <v>1</v>
      </c>
      <c r="S463" s="58">
        <v>2.5025526824731675E-2</v>
      </c>
      <c r="T463" s="37"/>
      <c r="U463" s="50" t="s">
        <v>173</v>
      </c>
      <c r="V463" s="50" t="s">
        <v>174</v>
      </c>
      <c r="W463" s="57">
        <v>0</v>
      </c>
      <c r="X463" s="58">
        <v>0</v>
      </c>
      <c r="Y463" s="37"/>
    </row>
    <row r="464" spans="1:25" x14ac:dyDescent="0.3">
      <c r="A464" s="50" t="s">
        <v>173</v>
      </c>
      <c r="B464" s="50" t="s">
        <v>175</v>
      </c>
      <c r="C464" s="57">
        <v>1</v>
      </c>
      <c r="D464" s="58">
        <v>8.1725115888902689E-2</v>
      </c>
      <c r="E464" s="37"/>
      <c r="F464" s="50" t="s">
        <v>173</v>
      </c>
      <c r="G464" s="50" t="s">
        <v>175</v>
      </c>
      <c r="H464" s="57">
        <v>0</v>
      </c>
      <c r="I464" s="58">
        <v>0</v>
      </c>
      <c r="J464" s="37"/>
      <c r="K464" s="50" t="s">
        <v>173</v>
      </c>
      <c r="L464" s="50" t="s">
        <v>175</v>
      </c>
      <c r="M464" s="57">
        <v>1</v>
      </c>
      <c r="N464" s="58">
        <v>4.0914943336676855E-2</v>
      </c>
      <c r="O464" s="37"/>
      <c r="P464" s="50" t="s">
        <v>173</v>
      </c>
      <c r="Q464" s="50" t="s">
        <v>175</v>
      </c>
      <c r="R464" s="57">
        <v>1</v>
      </c>
      <c r="S464" s="58">
        <v>2.1254963787726674E-2</v>
      </c>
      <c r="T464" s="37"/>
      <c r="U464" s="50" t="s">
        <v>173</v>
      </c>
      <c r="V464" s="50" t="s">
        <v>175</v>
      </c>
      <c r="W464" s="57">
        <v>0</v>
      </c>
      <c r="X464" s="58">
        <v>0</v>
      </c>
      <c r="Y464" s="37"/>
    </row>
    <row r="465" spans="1:25" x14ac:dyDescent="0.3">
      <c r="A465" s="50" t="s">
        <v>173</v>
      </c>
      <c r="B465" s="50" t="s">
        <v>176</v>
      </c>
      <c r="C465" s="57">
        <v>1</v>
      </c>
      <c r="D465" s="58">
        <v>7.3272709032344646E-2</v>
      </c>
      <c r="E465" s="37"/>
      <c r="F465" s="50" t="s">
        <v>173</v>
      </c>
      <c r="G465" s="50" t="s">
        <v>176</v>
      </c>
      <c r="H465" s="57">
        <v>0</v>
      </c>
      <c r="I465" s="58">
        <v>0</v>
      </c>
      <c r="J465" s="37"/>
      <c r="K465" s="50" t="s">
        <v>173</v>
      </c>
      <c r="L465" s="50" t="s">
        <v>176</v>
      </c>
      <c r="M465" s="57">
        <v>1</v>
      </c>
      <c r="N465" s="58">
        <v>3.6683321957702832E-2</v>
      </c>
      <c r="O465" s="37"/>
      <c r="P465" s="50" t="s">
        <v>173</v>
      </c>
      <c r="Q465" s="50" t="s">
        <v>176</v>
      </c>
      <c r="R465" s="57">
        <v>1</v>
      </c>
      <c r="S465" s="58">
        <v>1.9056672605129908E-2</v>
      </c>
      <c r="T465" s="37"/>
      <c r="U465" s="50" t="s">
        <v>173</v>
      </c>
      <c r="V465" s="50" t="s">
        <v>176</v>
      </c>
      <c r="W465" s="57">
        <v>0</v>
      </c>
      <c r="X465" s="58">
        <v>0</v>
      </c>
      <c r="Y465" s="37"/>
    </row>
    <row r="466" spans="1:25" x14ac:dyDescent="0.3">
      <c r="A466" s="50" t="s">
        <v>173</v>
      </c>
      <c r="B466" s="50" t="s">
        <v>6</v>
      </c>
      <c r="C466" s="57">
        <v>1</v>
      </c>
      <c r="D466" s="58">
        <v>0.26982965865879305</v>
      </c>
      <c r="E466" s="37"/>
      <c r="F466" s="50" t="s">
        <v>173</v>
      </c>
      <c r="G466" s="50" t="s">
        <v>6</v>
      </c>
      <c r="H466" s="57">
        <v>0</v>
      </c>
      <c r="I466" s="58">
        <v>0</v>
      </c>
      <c r="J466" s="37"/>
      <c r="K466" s="50" t="s">
        <v>173</v>
      </c>
      <c r="L466" s="50" t="s">
        <v>6</v>
      </c>
      <c r="M466" s="57">
        <v>1</v>
      </c>
      <c r="N466" s="58">
        <v>0.13508778879661995</v>
      </c>
      <c r="O466" s="37"/>
      <c r="P466" s="50" t="s">
        <v>173</v>
      </c>
      <c r="Q466" s="50" t="s">
        <v>6</v>
      </c>
      <c r="R466" s="57">
        <v>1</v>
      </c>
      <c r="S466" s="58">
        <v>7.0176953085557742E-2</v>
      </c>
      <c r="T466" s="37"/>
      <c r="U466" s="50" t="s">
        <v>173</v>
      </c>
      <c r="V466" s="50" t="s">
        <v>6</v>
      </c>
      <c r="W466" s="57">
        <v>0</v>
      </c>
      <c r="X466" s="58">
        <v>0</v>
      </c>
      <c r="Y466" s="37"/>
    </row>
    <row r="467" spans="1:25" ht="14.5" thickBot="1" x14ac:dyDescent="0.35">
      <c r="A467" s="50" t="s">
        <v>165</v>
      </c>
      <c r="B467" s="50" t="s">
        <v>165</v>
      </c>
      <c r="C467" s="57">
        <v>1</v>
      </c>
      <c r="D467" s="58">
        <v>1.2584297011586789</v>
      </c>
      <c r="E467" s="37"/>
      <c r="F467" s="50" t="s">
        <v>165</v>
      </c>
      <c r="G467" s="50" t="s">
        <v>165</v>
      </c>
      <c r="H467" s="57">
        <v>0</v>
      </c>
      <c r="I467" s="58">
        <v>0</v>
      </c>
      <c r="J467" s="37"/>
      <c r="K467" s="50" t="s">
        <v>165</v>
      </c>
      <c r="L467" s="50" t="s">
        <v>165</v>
      </c>
      <c r="M467" s="57">
        <v>1</v>
      </c>
      <c r="N467" s="58">
        <v>0.63002149774975214</v>
      </c>
      <c r="O467" s="37"/>
      <c r="P467" s="50" t="s">
        <v>165</v>
      </c>
      <c r="Q467" s="50" t="s">
        <v>165</v>
      </c>
      <c r="R467" s="57">
        <v>1</v>
      </c>
      <c r="S467" s="58">
        <v>0.32729078982143683</v>
      </c>
      <c r="T467" s="37"/>
      <c r="U467" s="50" t="s">
        <v>165</v>
      </c>
      <c r="V467" s="50" t="s">
        <v>165</v>
      </c>
      <c r="W467" s="57">
        <v>0</v>
      </c>
      <c r="X467" s="58">
        <v>0</v>
      </c>
      <c r="Y467" s="37"/>
    </row>
    <row r="468" spans="1:25" ht="15" thickTop="1" thickBot="1" x14ac:dyDescent="0.35">
      <c r="A468" s="72"/>
      <c r="B468" s="72"/>
      <c r="C468" s="59"/>
      <c r="D468" s="60">
        <f>SUM(D441:D467)</f>
        <v>25.997855000000001</v>
      </c>
      <c r="E468" s="37"/>
      <c r="F468" s="72"/>
      <c r="G468" s="72"/>
      <c r="H468" s="59"/>
      <c r="I468" s="60">
        <f>SUM(I441:I467)</f>
        <v>7.7675854904625963</v>
      </c>
      <c r="J468" s="37"/>
      <c r="K468" s="72"/>
      <c r="L468" s="72"/>
      <c r="M468" s="59"/>
      <c r="N468" s="60">
        <f>SUM(N441:N467)</f>
        <v>13.015591995563991</v>
      </c>
      <c r="O468" s="37"/>
      <c r="P468" s="72"/>
      <c r="Q468" s="72"/>
      <c r="R468" s="59"/>
      <c r="S468" s="60">
        <f>SUM(S441:S467)</f>
        <v>6.761488932420141</v>
      </c>
      <c r="T468" s="37"/>
      <c r="U468" s="72"/>
      <c r="V468" s="72"/>
      <c r="W468" s="59"/>
      <c r="X468" s="60">
        <f>SUM(X441:X467)</f>
        <v>10.350324671954398</v>
      </c>
      <c r="Y468" s="37"/>
    </row>
    <row r="469" spans="1:25" ht="14.5" thickTop="1" x14ac:dyDescent="0.3">
      <c r="E469" s="37"/>
      <c r="J469" s="37"/>
      <c r="O469" s="37"/>
      <c r="T469" s="37"/>
      <c r="Y469" s="37"/>
    </row>
    <row r="470" spans="1:25" ht="15.5" customHeight="1" thickBot="1" x14ac:dyDescent="0.35">
      <c r="A470" s="75" t="s">
        <v>184</v>
      </c>
      <c r="B470" s="75"/>
      <c r="C470" s="75"/>
      <c r="D470" s="75"/>
      <c r="E470" s="37"/>
      <c r="F470" s="75" t="s">
        <v>184</v>
      </c>
      <c r="G470" s="75"/>
      <c r="H470" s="75"/>
      <c r="I470" s="75"/>
      <c r="J470" s="37"/>
      <c r="K470" s="75" t="s">
        <v>184</v>
      </c>
      <c r="L470" s="75"/>
      <c r="M470" s="75"/>
      <c r="N470" s="75"/>
      <c r="O470" s="37"/>
      <c r="P470" s="75" t="s">
        <v>184</v>
      </c>
      <c r="Q470" s="75"/>
      <c r="R470" s="75"/>
      <c r="S470" s="75"/>
      <c r="T470" s="37"/>
      <c r="U470" s="75" t="s">
        <v>184</v>
      </c>
      <c r="V470" s="75"/>
      <c r="W470" s="75"/>
      <c r="X470" s="75"/>
      <c r="Y470" s="37"/>
    </row>
    <row r="471" spans="1:25" ht="14.5" thickTop="1" x14ac:dyDescent="0.3">
      <c r="A471" s="50"/>
      <c r="B471" s="51"/>
      <c r="C471" s="52" t="s">
        <v>21</v>
      </c>
      <c r="D471" s="50"/>
      <c r="E471" s="37"/>
      <c r="F471" s="50"/>
      <c r="G471" s="51"/>
      <c r="H471" s="52" t="s">
        <v>21</v>
      </c>
      <c r="I471" s="50"/>
      <c r="J471" s="37"/>
      <c r="K471" s="50"/>
      <c r="L471" s="51"/>
      <c r="M471" s="52" t="s">
        <v>21</v>
      </c>
      <c r="N471" s="50"/>
      <c r="O471" s="37"/>
      <c r="P471" s="50"/>
      <c r="Q471" s="51"/>
      <c r="R471" s="52" t="s">
        <v>21</v>
      </c>
      <c r="S471" s="50"/>
      <c r="T471" s="37"/>
      <c r="U471" s="50"/>
      <c r="V471" s="51"/>
      <c r="W471" s="52" t="s">
        <v>21</v>
      </c>
      <c r="X471" s="50"/>
      <c r="Y471" s="37"/>
    </row>
    <row r="472" spans="1:25" x14ac:dyDescent="0.3">
      <c r="A472" s="50"/>
      <c r="B472" s="54" t="s">
        <v>145</v>
      </c>
      <c r="C472" s="55">
        <v>1520.1984990000001</v>
      </c>
      <c r="D472" s="50"/>
      <c r="E472" s="37"/>
      <c r="F472" s="50"/>
      <c r="G472" s="54" t="s">
        <v>145</v>
      </c>
      <c r="H472" s="55">
        <v>8.8124064844647645</v>
      </c>
      <c r="I472" s="50"/>
      <c r="J472" s="37"/>
      <c r="K472" s="50"/>
      <c r="L472" s="54" t="s">
        <v>145</v>
      </c>
      <c r="M472" s="55">
        <v>35.533960835403121</v>
      </c>
      <c r="N472" s="50"/>
      <c r="O472" s="37"/>
      <c r="P472" s="50"/>
      <c r="Q472" s="54" t="s">
        <v>145</v>
      </c>
      <c r="R472" s="55">
        <v>4.1347165976314759</v>
      </c>
      <c r="S472" s="50"/>
      <c r="T472" s="37"/>
      <c r="U472" s="50"/>
      <c r="V472" s="54" t="s">
        <v>145</v>
      </c>
      <c r="W472" s="55">
        <v>0.2005368084101998</v>
      </c>
      <c r="X472" s="50"/>
      <c r="Y472" s="37"/>
    </row>
    <row r="473" spans="1:25" ht="15.5" customHeight="1" x14ac:dyDescent="0.3">
      <c r="A473" s="50"/>
      <c r="B473" s="53"/>
      <c r="C473" s="56"/>
      <c r="D473" s="50"/>
      <c r="E473" s="37"/>
      <c r="F473" s="50"/>
      <c r="G473" s="53"/>
      <c r="H473" s="56"/>
      <c r="I473" s="50"/>
      <c r="J473" s="37"/>
      <c r="K473" s="50"/>
      <c r="L473" s="53"/>
      <c r="M473" s="56"/>
      <c r="N473" s="50"/>
      <c r="O473" s="37"/>
      <c r="P473" s="50"/>
      <c r="Q473" s="53"/>
      <c r="R473" s="56"/>
      <c r="S473" s="50"/>
      <c r="T473" s="37"/>
      <c r="U473" s="50"/>
      <c r="V473" s="53"/>
      <c r="W473" s="56"/>
      <c r="X473" s="50"/>
      <c r="Y473" s="37"/>
    </row>
    <row r="474" spans="1:25" ht="14.5" thickBot="1" x14ac:dyDescent="0.35">
      <c r="A474" s="74" t="s">
        <v>166</v>
      </c>
      <c r="B474" s="74"/>
      <c r="C474" s="74"/>
      <c r="D474" s="74"/>
      <c r="E474" s="37"/>
      <c r="F474" s="74" t="s">
        <v>166</v>
      </c>
      <c r="G474" s="74"/>
      <c r="H474" s="74"/>
      <c r="I474" s="74"/>
      <c r="J474" s="37"/>
      <c r="K474" s="74" t="s">
        <v>166</v>
      </c>
      <c r="L474" s="74"/>
      <c r="M474" s="74"/>
      <c r="N474" s="74"/>
      <c r="O474" s="37"/>
      <c r="P474" s="74" t="s">
        <v>166</v>
      </c>
      <c r="Q474" s="74"/>
      <c r="R474" s="74"/>
      <c r="S474" s="74"/>
      <c r="T474" s="37"/>
      <c r="U474" s="74" t="s">
        <v>166</v>
      </c>
      <c r="V474" s="74"/>
      <c r="W474" s="74"/>
      <c r="X474" s="74"/>
      <c r="Y474" s="37"/>
    </row>
    <row r="475" spans="1:25" ht="14.5" thickTop="1" x14ac:dyDescent="0.3">
      <c r="A475" s="73" t="s">
        <v>33</v>
      </c>
      <c r="B475" s="70" t="s">
        <v>52</v>
      </c>
      <c r="C475" s="70" t="s">
        <v>146</v>
      </c>
      <c r="D475" s="42" t="s">
        <v>147</v>
      </c>
      <c r="E475" s="37"/>
      <c r="F475" s="73" t="s">
        <v>33</v>
      </c>
      <c r="G475" s="70" t="s">
        <v>52</v>
      </c>
      <c r="H475" s="70" t="s">
        <v>146</v>
      </c>
      <c r="I475" s="42" t="s">
        <v>147</v>
      </c>
      <c r="J475" s="37"/>
      <c r="K475" s="73" t="s">
        <v>33</v>
      </c>
      <c r="L475" s="70" t="s">
        <v>52</v>
      </c>
      <c r="M475" s="70" t="s">
        <v>146</v>
      </c>
      <c r="N475" s="42" t="s">
        <v>147</v>
      </c>
      <c r="O475" s="37"/>
      <c r="P475" s="73" t="s">
        <v>33</v>
      </c>
      <c r="Q475" s="70" t="s">
        <v>52</v>
      </c>
      <c r="R475" s="70" t="s">
        <v>146</v>
      </c>
      <c r="S475" s="42" t="s">
        <v>147</v>
      </c>
      <c r="T475" s="37"/>
      <c r="U475" s="73" t="s">
        <v>33</v>
      </c>
      <c r="V475" s="70" t="s">
        <v>52</v>
      </c>
      <c r="W475" s="70" t="s">
        <v>146</v>
      </c>
      <c r="X475" s="42" t="s">
        <v>147</v>
      </c>
      <c r="Y475" s="37"/>
    </row>
    <row r="476" spans="1:25" ht="14.5" thickBot="1" x14ac:dyDescent="0.35">
      <c r="A476" s="74"/>
      <c r="B476" s="71"/>
      <c r="C476" s="71"/>
      <c r="D476" s="43" t="s">
        <v>148</v>
      </c>
      <c r="E476" s="37"/>
      <c r="F476" s="74"/>
      <c r="G476" s="71"/>
      <c r="H476" s="71"/>
      <c r="I476" s="43" t="s">
        <v>148</v>
      </c>
      <c r="J476" s="37"/>
      <c r="K476" s="74"/>
      <c r="L476" s="71"/>
      <c r="M476" s="71"/>
      <c r="N476" s="43" t="s">
        <v>148</v>
      </c>
      <c r="O476" s="37"/>
      <c r="P476" s="74"/>
      <c r="Q476" s="71"/>
      <c r="R476" s="71"/>
      <c r="S476" s="43" t="s">
        <v>148</v>
      </c>
      <c r="T476" s="37"/>
      <c r="U476" s="74"/>
      <c r="V476" s="71"/>
      <c r="W476" s="71"/>
      <c r="X476" s="43" t="s">
        <v>148</v>
      </c>
      <c r="Y476" s="37"/>
    </row>
    <row r="477" spans="1:25" ht="14.5" thickTop="1" x14ac:dyDescent="0.3">
      <c r="A477" s="50" t="s">
        <v>149</v>
      </c>
      <c r="B477" s="50" t="s">
        <v>150</v>
      </c>
      <c r="C477" s="57">
        <v>2.5000000000000001E-2</v>
      </c>
      <c r="D477" s="58">
        <v>8.5459192174263432</v>
      </c>
      <c r="E477" s="37"/>
      <c r="F477" s="50" t="s">
        <v>149</v>
      </c>
      <c r="G477" s="50" t="s">
        <v>150</v>
      </c>
      <c r="H477" s="57">
        <v>2.5000000000000001E-2</v>
      </c>
      <c r="I477" s="58">
        <v>3.845084740666066E-2</v>
      </c>
      <c r="J477" s="37"/>
      <c r="K477" s="50" t="s">
        <v>149</v>
      </c>
      <c r="L477" s="50" t="s">
        <v>150</v>
      </c>
      <c r="M477" s="57">
        <v>2.5000000000000001E-2</v>
      </c>
      <c r="N477" s="58">
        <v>0.18746127093365139</v>
      </c>
      <c r="O477" s="37"/>
      <c r="P477" s="50" t="s">
        <v>149</v>
      </c>
      <c r="Q477" s="50" t="s">
        <v>150</v>
      </c>
      <c r="R477" s="57">
        <v>2.5000000000000001E-2</v>
      </c>
      <c r="S477" s="58">
        <v>2.2241761366736001E-2</v>
      </c>
      <c r="T477" s="37"/>
      <c r="U477" s="50" t="s">
        <v>149</v>
      </c>
      <c r="V477" s="50" t="s">
        <v>150</v>
      </c>
      <c r="W477" s="57">
        <v>2.5000000000000001E-2</v>
      </c>
      <c r="X477" s="58">
        <v>9.0911660199653396E-4</v>
      </c>
      <c r="Y477" s="37"/>
    </row>
    <row r="478" spans="1:25" x14ac:dyDescent="0.3">
      <c r="A478" s="50" t="s">
        <v>149</v>
      </c>
      <c r="B478" s="50" t="s">
        <v>151</v>
      </c>
      <c r="C478" s="57">
        <v>2.5000000000000001E-2</v>
      </c>
      <c r="D478" s="58">
        <v>8.6046565493407705</v>
      </c>
      <c r="E478" s="37"/>
      <c r="F478" s="50" t="s">
        <v>149</v>
      </c>
      <c r="G478" s="50" t="s">
        <v>151</v>
      </c>
      <c r="H478" s="57">
        <v>2.5000000000000001E-2</v>
      </c>
      <c r="I478" s="58">
        <v>4.4542780360185642E-2</v>
      </c>
      <c r="J478" s="37"/>
      <c r="K478" s="50" t="s">
        <v>149</v>
      </c>
      <c r="L478" s="50" t="s">
        <v>151</v>
      </c>
      <c r="M478" s="57">
        <v>2.5000000000000001E-2</v>
      </c>
      <c r="N478" s="58">
        <v>0.19931048659958381</v>
      </c>
      <c r="O478" s="37"/>
      <c r="P478" s="50" t="s">
        <v>149</v>
      </c>
      <c r="Q478" s="50" t="s">
        <v>151</v>
      </c>
      <c r="R478" s="57">
        <v>2.5000000000000001E-2</v>
      </c>
      <c r="S478" s="58">
        <v>2.3364902324794164E-2</v>
      </c>
      <c r="T478" s="37"/>
      <c r="U478" s="50" t="s">
        <v>149</v>
      </c>
      <c r="V478" s="50" t="s">
        <v>151</v>
      </c>
      <c r="W478" s="57">
        <v>2.5000000000000001E-2</v>
      </c>
      <c r="X478" s="58">
        <v>9.9056462048192928E-4</v>
      </c>
      <c r="Y478" s="37"/>
    </row>
    <row r="479" spans="1:25" x14ac:dyDescent="0.3">
      <c r="A479" s="50" t="s">
        <v>149</v>
      </c>
      <c r="B479" s="50" t="s">
        <v>152</v>
      </c>
      <c r="C479" s="57">
        <v>0.13126147999625579</v>
      </c>
      <c r="D479" s="58">
        <v>38.218503332187538</v>
      </c>
      <c r="E479" s="37"/>
      <c r="F479" s="50" t="s">
        <v>149</v>
      </c>
      <c r="G479" s="50" t="s">
        <v>152</v>
      </c>
      <c r="H479" s="57">
        <v>0.10219626602208236</v>
      </c>
      <c r="I479" s="58">
        <v>0.14648771781344219</v>
      </c>
      <c r="J479" s="37"/>
      <c r="K479" s="50" t="s">
        <v>149</v>
      </c>
      <c r="L479" s="50" t="s">
        <v>152</v>
      </c>
      <c r="M479" s="57">
        <v>0.13713845026267724</v>
      </c>
      <c r="N479" s="58">
        <v>1.0007453167962521</v>
      </c>
      <c r="O479" s="37"/>
      <c r="P479" s="50" t="s">
        <v>149</v>
      </c>
      <c r="Q479" s="50" t="s">
        <v>152</v>
      </c>
      <c r="R479" s="57">
        <v>0.13722176436708539</v>
      </c>
      <c r="S479" s="58">
        <v>0.1182598816008012</v>
      </c>
      <c r="T479" s="37"/>
      <c r="U479" s="50" t="s">
        <v>149</v>
      </c>
      <c r="V479" s="50" t="s">
        <v>152</v>
      </c>
      <c r="W479" s="57">
        <v>0.1063795015731996</v>
      </c>
      <c r="X479" s="58">
        <v>3.7620870070745388E-3</v>
      </c>
      <c r="Y479" s="37"/>
    </row>
    <row r="480" spans="1:25" x14ac:dyDescent="0.3">
      <c r="A480" s="50" t="s">
        <v>149</v>
      </c>
      <c r="B480" s="50" t="s">
        <v>153</v>
      </c>
      <c r="C480" s="57">
        <v>2.2057197037608587E-2</v>
      </c>
      <c r="D480" s="58">
        <v>6.4120058345069291</v>
      </c>
      <c r="E480" s="37"/>
      <c r="F480" s="50" t="s">
        <v>149</v>
      </c>
      <c r="G480" s="50" t="s">
        <v>153</v>
      </c>
      <c r="H480" s="57">
        <v>1.6909917018605058E-2</v>
      </c>
      <c r="I480" s="58">
        <v>2.4223691163897824E-2</v>
      </c>
      <c r="J480" s="37"/>
      <c r="K480" s="50" t="s">
        <v>149</v>
      </c>
      <c r="L480" s="50" t="s">
        <v>153</v>
      </c>
      <c r="M480" s="57">
        <v>2.2057197037608587E-2</v>
      </c>
      <c r="N480" s="58">
        <v>0.16093258203509714</v>
      </c>
      <c r="O480" s="37"/>
      <c r="P480" s="50" t="s">
        <v>149</v>
      </c>
      <c r="Q480" s="50" t="s">
        <v>153</v>
      </c>
      <c r="R480" s="57">
        <v>2.2057197037608587E-2</v>
      </c>
      <c r="S480" s="58">
        <v>1.9006656341624396E-2</v>
      </c>
      <c r="T480" s="37"/>
      <c r="U480" s="50" t="s">
        <v>149</v>
      </c>
      <c r="V480" s="50" t="s">
        <v>153</v>
      </c>
      <c r="W480" s="57">
        <v>1.6909917018605058E-2</v>
      </c>
      <c r="X480" s="58">
        <v>5.9756749417410986E-4</v>
      </c>
      <c r="Y480" s="37"/>
    </row>
    <row r="481" spans="1:25" x14ac:dyDescent="0.3">
      <c r="A481" s="50" t="s">
        <v>149</v>
      </c>
      <c r="B481" s="50" t="s">
        <v>154</v>
      </c>
      <c r="C481" s="57">
        <v>0</v>
      </c>
      <c r="D481" s="58">
        <v>0</v>
      </c>
      <c r="E481" s="37"/>
      <c r="F481" s="50" t="s">
        <v>149</v>
      </c>
      <c r="G481" s="50" t="s">
        <v>154</v>
      </c>
      <c r="H481" s="57">
        <v>0</v>
      </c>
      <c r="I481" s="58">
        <v>0</v>
      </c>
      <c r="J481" s="37"/>
      <c r="K481" s="50" t="s">
        <v>149</v>
      </c>
      <c r="L481" s="50" t="s">
        <v>154</v>
      </c>
      <c r="M481" s="57">
        <v>0</v>
      </c>
      <c r="N481" s="58">
        <v>0</v>
      </c>
      <c r="O481" s="37"/>
      <c r="P481" s="50" t="s">
        <v>149</v>
      </c>
      <c r="Q481" s="50" t="s">
        <v>154</v>
      </c>
      <c r="R481" s="57">
        <v>0</v>
      </c>
      <c r="S481" s="58">
        <v>0</v>
      </c>
      <c r="T481" s="37"/>
      <c r="U481" s="50" t="s">
        <v>149</v>
      </c>
      <c r="V481" s="50" t="s">
        <v>154</v>
      </c>
      <c r="W481" s="57">
        <v>0</v>
      </c>
      <c r="X481" s="58">
        <v>0</v>
      </c>
      <c r="Y481" s="37"/>
    </row>
    <row r="482" spans="1:25" x14ac:dyDescent="0.3">
      <c r="A482" s="50" t="s">
        <v>155</v>
      </c>
      <c r="B482" s="50" t="s">
        <v>156</v>
      </c>
      <c r="C482" s="57">
        <v>6.1425035015076242E-2</v>
      </c>
      <c r="D482" s="58">
        <v>28.64147737129673</v>
      </c>
      <c r="E482" s="37"/>
      <c r="F482" s="50" t="s">
        <v>155</v>
      </c>
      <c r="G482" s="50" t="s">
        <v>156</v>
      </c>
      <c r="H482" s="57">
        <v>4.7570697875112767E-3</v>
      </c>
      <c r="I482" s="58">
        <v>1.0880791986304105E-2</v>
      </c>
      <c r="J482" s="37"/>
      <c r="K482" s="50" t="s">
        <v>155</v>
      </c>
      <c r="L482" s="50" t="s">
        <v>156</v>
      </c>
      <c r="M482" s="57">
        <v>6.1425035015076242E-2</v>
      </c>
      <c r="N482" s="58">
        <v>0.23295630908998796</v>
      </c>
      <c r="O482" s="37"/>
      <c r="P482" s="50" t="s">
        <v>155</v>
      </c>
      <c r="Q482" s="50" t="s">
        <v>156</v>
      </c>
      <c r="R482" s="57">
        <v>6.1425035015076242E-2</v>
      </c>
      <c r="S482" s="58">
        <v>2.63389726032855E-2</v>
      </c>
      <c r="T482" s="37"/>
      <c r="U482" s="50" t="s">
        <v>155</v>
      </c>
      <c r="V482" s="50" t="s">
        <v>156</v>
      </c>
      <c r="W482" s="57">
        <v>4.7570697875112767E-3</v>
      </c>
      <c r="X482" s="58">
        <v>1.6460503466794886E-4</v>
      </c>
      <c r="Y482" s="37"/>
    </row>
    <row r="483" spans="1:25" x14ac:dyDescent="0.3">
      <c r="A483" s="50" t="s">
        <v>155</v>
      </c>
      <c r="B483" s="50" t="s">
        <v>157</v>
      </c>
      <c r="C483" s="57">
        <v>9.5741190985577981E-3</v>
      </c>
      <c r="D483" s="58">
        <v>4.251669813287954</v>
      </c>
      <c r="E483" s="37"/>
      <c r="F483" s="50" t="s">
        <v>155</v>
      </c>
      <c r="G483" s="50" t="s">
        <v>157</v>
      </c>
      <c r="H483" s="57">
        <v>2.5730948006811107E-2</v>
      </c>
      <c r="I483" s="58">
        <v>5.6051530194276611E-2</v>
      </c>
      <c r="J483" s="37"/>
      <c r="K483" s="50" t="s">
        <v>155</v>
      </c>
      <c r="L483" s="50" t="s">
        <v>157</v>
      </c>
      <c r="M483" s="57">
        <v>9.5741190985577981E-3</v>
      </c>
      <c r="N483" s="58">
        <v>3.4581083033288995E-2</v>
      </c>
      <c r="O483" s="37"/>
      <c r="P483" s="50" t="s">
        <v>155</v>
      </c>
      <c r="Q483" s="50" t="s">
        <v>157</v>
      </c>
      <c r="R483" s="57">
        <v>9.5741190985577981E-3</v>
      </c>
      <c r="S483" s="58">
        <v>3.9098756421913359E-3</v>
      </c>
      <c r="T483" s="37"/>
      <c r="U483" s="50" t="s">
        <v>155</v>
      </c>
      <c r="V483" s="50" t="s">
        <v>157</v>
      </c>
      <c r="W483" s="57">
        <v>2.5730948006811107E-2</v>
      </c>
      <c r="X483" s="58">
        <v>8.4794967888678638E-4</v>
      </c>
      <c r="Y483" s="37"/>
    </row>
    <row r="484" spans="1:25" x14ac:dyDescent="0.3">
      <c r="A484" s="50" t="s">
        <v>155</v>
      </c>
      <c r="B484" s="50" t="s">
        <v>153</v>
      </c>
      <c r="C484" s="57">
        <v>2.2057197037608587E-2</v>
      </c>
      <c r="D484" s="58">
        <v>8.3511046746215101</v>
      </c>
      <c r="E484" s="37"/>
      <c r="F484" s="50" t="s">
        <v>155</v>
      </c>
      <c r="G484" s="50" t="s">
        <v>153</v>
      </c>
      <c r="H484" s="57">
        <v>1.6909917018605058E-2</v>
      </c>
      <c r="I484" s="58">
        <v>3.2898456531359824E-2</v>
      </c>
      <c r="J484" s="37"/>
      <c r="K484" s="50" t="s">
        <v>155</v>
      </c>
      <c r="L484" s="50" t="s">
        <v>153</v>
      </c>
      <c r="M484" s="57">
        <v>2.2057197037608587E-2</v>
      </c>
      <c r="N484" s="58">
        <v>7.6007511673787512E-2</v>
      </c>
      <c r="O484" s="37"/>
      <c r="P484" s="50" t="s">
        <v>155</v>
      </c>
      <c r="Q484" s="50" t="s">
        <v>153</v>
      </c>
      <c r="R484" s="57">
        <v>2.2057197037608587E-2</v>
      </c>
      <c r="S484" s="58">
        <v>8.7017867716299383E-3</v>
      </c>
      <c r="T484" s="37"/>
      <c r="U484" s="50" t="s">
        <v>155</v>
      </c>
      <c r="V484" s="50" t="s">
        <v>153</v>
      </c>
      <c r="W484" s="57">
        <v>1.6909917018605058E-2</v>
      </c>
      <c r="X484" s="58">
        <v>4.8503089581768539E-4</v>
      </c>
      <c r="Y484" s="37"/>
    </row>
    <row r="485" spans="1:25" x14ac:dyDescent="0.3">
      <c r="A485" s="50" t="s">
        <v>155</v>
      </c>
      <c r="B485" s="50" t="s">
        <v>154</v>
      </c>
      <c r="C485" s="57">
        <v>0</v>
      </c>
      <c r="D485" s="58">
        <v>0</v>
      </c>
      <c r="E485" s="37"/>
      <c r="F485" s="50" t="s">
        <v>155</v>
      </c>
      <c r="G485" s="50" t="s">
        <v>154</v>
      </c>
      <c r="H485" s="57">
        <v>0</v>
      </c>
      <c r="I485" s="58">
        <v>0</v>
      </c>
      <c r="J485" s="37"/>
      <c r="K485" s="50" t="s">
        <v>155</v>
      </c>
      <c r="L485" s="50" t="s">
        <v>154</v>
      </c>
      <c r="M485" s="57">
        <v>0</v>
      </c>
      <c r="N485" s="58">
        <v>0</v>
      </c>
      <c r="O485" s="37"/>
      <c r="P485" s="50" t="s">
        <v>155</v>
      </c>
      <c r="Q485" s="50" t="s">
        <v>154</v>
      </c>
      <c r="R485" s="57">
        <v>0</v>
      </c>
      <c r="S485" s="58">
        <v>0</v>
      </c>
      <c r="T485" s="37"/>
      <c r="U485" s="50" t="s">
        <v>155</v>
      </c>
      <c r="V485" s="50" t="s">
        <v>154</v>
      </c>
      <c r="W485" s="57">
        <v>0</v>
      </c>
      <c r="X485" s="58">
        <v>0</v>
      </c>
      <c r="Y485" s="37"/>
    </row>
    <row r="486" spans="1:25" x14ac:dyDescent="0.3">
      <c r="A486" s="50" t="s">
        <v>158</v>
      </c>
      <c r="B486" s="50" t="s">
        <v>158</v>
      </c>
      <c r="C486" s="57">
        <v>1</v>
      </c>
      <c r="D486" s="58">
        <v>127.84243424792008</v>
      </c>
      <c r="E486" s="37"/>
      <c r="F486" s="50" t="s">
        <v>158</v>
      </c>
      <c r="G486" s="50" t="s">
        <v>158</v>
      </c>
      <c r="H486" s="57">
        <v>1</v>
      </c>
      <c r="I486" s="58">
        <v>0.674131511078224</v>
      </c>
      <c r="J486" s="37"/>
      <c r="K486" s="50" t="s">
        <v>158</v>
      </c>
      <c r="L486" s="50" t="s">
        <v>158</v>
      </c>
      <c r="M486" s="57">
        <v>1</v>
      </c>
      <c r="N486" s="58">
        <v>3.5044364583596135</v>
      </c>
      <c r="O486" s="37"/>
      <c r="P486" s="50" t="s">
        <v>158</v>
      </c>
      <c r="Q486" s="50" t="s">
        <v>158</v>
      </c>
      <c r="R486" s="57">
        <v>1</v>
      </c>
      <c r="S486" s="58">
        <v>0.4061025857257709</v>
      </c>
      <c r="T486" s="37"/>
      <c r="U486" s="50" t="s">
        <v>158</v>
      </c>
      <c r="V486" s="50" t="s">
        <v>158</v>
      </c>
      <c r="W486" s="57">
        <v>1</v>
      </c>
      <c r="X486" s="58">
        <v>1.5628873016485367E-2</v>
      </c>
      <c r="Y486" s="37"/>
    </row>
    <row r="487" spans="1:25" x14ac:dyDescent="0.3">
      <c r="A487" s="50" t="s">
        <v>159</v>
      </c>
      <c r="B487" s="50" t="s">
        <v>160</v>
      </c>
      <c r="C487" s="57">
        <v>1</v>
      </c>
      <c r="D487" s="58">
        <v>8.1700363443787101</v>
      </c>
      <c r="E487" s="37"/>
      <c r="F487" s="50" t="s">
        <v>159</v>
      </c>
      <c r="G487" s="50" t="s">
        <v>160</v>
      </c>
      <c r="H487" s="57">
        <v>1</v>
      </c>
      <c r="I487" s="58">
        <v>4.7849575984126515E-2</v>
      </c>
      <c r="J487" s="37"/>
      <c r="K487" s="50" t="s">
        <v>159</v>
      </c>
      <c r="L487" s="50" t="s">
        <v>160</v>
      </c>
      <c r="M487" s="57">
        <v>1</v>
      </c>
      <c r="N487" s="58">
        <v>0.19097094996208988</v>
      </c>
      <c r="O487" s="37"/>
      <c r="P487" s="50" t="s">
        <v>159</v>
      </c>
      <c r="Q487" s="50" t="s">
        <v>160</v>
      </c>
      <c r="R487" s="57">
        <v>1</v>
      </c>
      <c r="S487" s="58">
        <v>2.2221298664994296E-2</v>
      </c>
      <c r="T487" s="37"/>
      <c r="U487" s="50" t="s">
        <v>159</v>
      </c>
      <c r="V487" s="50" t="s">
        <v>160</v>
      </c>
      <c r="W487" s="57">
        <v>1</v>
      </c>
      <c r="X487" s="58">
        <v>1.0888741081739697E-3</v>
      </c>
      <c r="Y487" s="37"/>
    </row>
    <row r="488" spans="1:25" x14ac:dyDescent="0.3">
      <c r="A488" s="50" t="s">
        <v>159</v>
      </c>
      <c r="B488" s="50" t="s">
        <v>161</v>
      </c>
      <c r="C488" s="57">
        <v>1</v>
      </c>
      <c r="D488" s="58">
        <v>48.979185154757602</v>
      </c>
      <c r="E488" s="37"/>
      <c r="F488" s="50" t="s">
        <v>159</v>
      </c>
      <c r="G488" s="50" t="s">
        <v>161</v>
      </c>
      <c r="H488" s="57">
        <v>1</v>
      </c>
      <c r="I488" s="58">
        <v>0.2868571378284851</v>
      </c>
      <c r="J488" s="37"/>
      <c r="K488" s="50" t="s">
        <v>159</v>
      </c>
      <c r="L488" s="50" t="s">
        <v>161</v>
      </c>
      <c r="M488" s="57">
        <v>1</v>
      </c>
      <c r="N488" s="58">
        <v>1.1448665737954495</v>
      </c>
      <c r="O488" s="37"/>
      <c r="P488" s="50" t="s">
        <v>159</v>
      </c>
      <c r="Q488" s="50" t="s">
        <v>161</v>
      </c>
      <c r="R488" s="57">
        <v>1</v>
      </c>
      <c r="S488" s="58">
        <v>0.13321618849844785</v>
      </c>
      <c r="T488" s="37"/>
      <c r="U488" s="50" t="s">
        <v>159</v>
      </c>
      <c r="V488" s="50" t="s">
        <v>161</v>
      </c>
      <c r="W488" s="57">
        <v>1</v>
      </c>
      <c r="X488" s="58">
        <v>6.5277759249099242E-3</v>
      </c>
      <c r="Y488" s="37"/>
    </row>
    <row r="489" spans="1:25" x14ac:dyDescent="0.3">
      <c r="A489" s="50" t="s">
        <v>159</v>
      </c>
      <c r="B489" s="50" t="s">
        <v>162</v>
      </c>
      <c r="C489" s="57">
        <v>1</v>
      </c>
      <c r="D489" s="58">
        <v>48.979185154757602</v>
      </c>
      <c r="E489" s="37"/>
      <c r="F489" s="50" t="s">
        <v>159</v>
      </c>
      <c r="G489" s="50" t="s">
        <v>162</v>
      </c>
      <c r="H489" s="57">
        <v>1</v>
      </c>
      <c r="I489" s="58">
        <v>0.2868571378284851</v>
      </c>
      <c r="J489" s="37"/>
      <c r="K489" s="50" t="s">
        <v>159</v>
      </c>
      <c r="L489" s="50" t="s">
        <v>162</v>
      </c>
      <c r="M489" s="57">
        <v>1</v>
      </c>
      <c r="N489" s="58">
        <v>1.1448665737954495</v>
      </c>
      <c r="O489" s="37"/>
      <c r="P489" s="50" t="s">
        <v>159</v>
      </c>
      <c r="Q489" s="50" t="s">
        <v>162</v>
      </c>
      <c r="R489" s="57">
        <v>1</v>
      </c>
      <c r="S489" s="58">
        <v>0.13321618849844785</v>
      </c>
      <c r="T489" s="37"/>
      <c r="U489" s="50" t="s">
        <v>159</v>
      </c>
      <c r="V489" s="50" t="s">
        <v>162</v>
      </c>
      <c r="W489" s="57">
        <v>1</v>
      </c>
      <c r="X489" s="58">
        <v>6.5277759249099242E-3</v>
      </c>
      <c r="Y489" s="37"/>
    </row>
    <row r="490" spans="1:25" x14ac:dyDescent="0.3">
      <c r="A490" s="50" t="s">
        <v>163</v>
      </c>
      <c r="B490" s="50" t="s">
        <v>160</v>
      </c>
      <c r="C490" s="57">
        <v>1</v>
      </c>
      <c r="D490" s="58">
        <v>12.43355540819222</v>
      </c>
      <c r="E490" s="37"/>
      <c r="F490" s="50" t="s">
        <v>163</v>
      </c>
      <c r="G490" s="50" t="s">
        <v>160</v>
      </c>
      <c r="H490" s="57">
        <v>1</v>
      </c>
      <c r="I490" s="58">
        <v>7.2819792860099306E-2</v>
      </c>
      <c r="J490" s="37"/>
      <c r="K490" s="50" t="s">
        <v>163</v>
      </c>
      <c r="L490" s="50" t="s">
        <v>160</v>
      </c>
      <c r="M490" s="57">
        <v>1</v>
      </c>
      <c r="N490" s="58">
        <v>0.29062880354779058</v>
      </c>
      <c r="O490" s="37"/>
      <c r="P490" s="50" t="s">
        <v>163</v>
      </c>
      <c r="Q490" s="50" t="s">
        <v>160</v>
      </c>
      <c r="R490" s="57">
        <v>1</v>
      </c>
      <c r="S490" s="58">
        <v>3.381744420063592E-2</v>
      </c>
      <c r="T490" s="37"/>
      <c r="U490" s="50" t="s">
        <v>163</v>
      </c>
      <c r="V490" s="50" t="s">
        <v>160</v>
      </c>
      <c r="W490" s="57">
        <v>1</v>
      </c>
      <c r="X490" s="58">
        <v>1.6571011420092377E-3</v>
      </c>
      <c r="Y490" s="37"/>
    </row>
    <row r="491" spans="1:25" x14ac:dyDescent="0.3">
      <c r="A491" s="50" t="s">
        <v>163</v>
      </c>
      <c r="B491" s="50" t="s">
        <v>164</v>
      </c>
      <c r="C491" s="57">
        <v>1</v>
      </c>
      <c r="D491" s="58">
        <v>7.2791151889092935</v>
      </c>
      <c r="E491" s="37"/>
      <c r="F491" s="50" t="s">
        <v>163</v>
      </c>
      <c r="G491" s="50" t="s">
        <v>164</v>
      </c>
      <c r="H491" s="57">
        <v>1</v>
      </c>
      <c r="I491" s="58">
        <v>4.2631704517271801E-2</v>
      </c>
      <c r="J491" s="37"/>
      <c r="K491" s="50" t="s">
        <v>163</v>
      </c>
      <c r="L491" s="50" t="s">
        <v>164</v>
      </c>
      <c r="M491" s="57">
        <v>1</v>
      </c>
      <c r="N491" s="58">
        <v>0.17014606593101947</v>
      </c>
      <c r="O491" s="37"/>
      <c r="P491" s="50" t="s">
        <v>163</v>
      </c>
      <c r="Q491" s="50" t="s">
        <v>164</v>
      </c>
      <c r="R491" s="57">
        <v>1</v>
      </c>
      <c r="S491" s="58">
        <v>1.9798123999893936E-2</v>
      </c>
      <c r="T491" s="37"/>
      <c r="U491" s="50" t="s">
        <v>163</v>
      </c>
      <c r="V491" s="50" t="s">
        <v>164</v>
      </c>
      <c r="W491" s="57">
        <v>1</v>
      </c>
      <c r="X491" s="58">
        <v>9.701352265186206E-4</v>
      </c>
      <c r="Y491" s="37"/>
    </row>
    <row r="492" spans="1:25" x14ac:dyDescent="0.3">
      <c r="A492" s="50" t="s">
        <v>163</v>
      </c>
      <c r="B492" s="50" t="s">
        <v>162</v>
      </c>
      <c r="C492" s="57">
        <v>1</v>
      </c>
      <c r="D492" s="58">
        <v>19.591002215181316</v>
      </c>
      <c r="E492" s="37"/>
      <c r="F492" s="50" t="s">
        <v>163</v>
      </c>
      <c r="G492" s="50" t="s">
        <v>162</v>
      </c>
      <c r="H492" s="57">
        <v>1</v>
      </c>
      <c r="I492" s="58">
        <v>0.11473892031649166</v>
      </c>
      <c r="J492" s="37"/>
      <c r="K492" s="50" t="s">
        <v>163</v>
      </c>
      <c r="L492" s="50" t="s">
        <v>162</v>
      </c>
      <c r="M492" s="57">
        <v>1</v>
      </c>
      <c r="N492" s="58">
        <v>0.45793092540117597</v>
      </c>
      <c r="O492" s="37"/>
      <c r="P492" s="50" t="s">
        <v>163</v>
      </c>
      <c r="Q492" s="50" t="s">
        <v>162</v>
      </c>
      <c r="R492" s="57">
        <v>1</v>
      </c>
      <c r="S492" s="58">
        <v>5.328464807499142E-2</v>
      </c>
      <c r="T492" s="37"/>
      <c r="U492" s="50" t="s">
        <v>163</v>
      </c>
      <c r="V492" s="50" t="s">
        <v>162</v>
      </c>
      <c r="W492" s="57">
        <v>1</v>
      </c>
      <c r="X492" s="58">
        <v>2.6110208285630371E-3</v>
      </c>
      <c r="Y492" s="37"/>
    </row>
    <row r="493" spans="1:25" x14ac:dyDescent="0.3">
      <c r="A493" s="50" t="s">
        <v>167</v>
      </c>
      <c r="B493" s="50" t="s">
        <v>168</v>
      </c>
      <c r="C493" s="57">
        <v>1</v>
      </c>
      <c r="D493" s="58">
        <v>115.07326348305946</v>
      </c>
      <c r="E493" s="37"/>
      <c r="F493" s="50" t="s">
        <v>167</v>
      </c>
      <c r="G493" s="50" t="s">
        <v>168</v>
      </c>
      <c r="H493" s="57">
        <v>1</v>
      </c>
      <c r="I493" s="58">
        <v>0.99985630987235208</v>
      </c>
      <c r="J493" s="37"/>
      <c r="K493" s="50" t="s">
        <v>167</v>
      </c>
      <c r="L493" s="50" t="s">
        <v>168</v>
      </c>
      <c r="M493" s="57">
        <v>1</v>
      </c>
      <c r="N493" s="58">
        <v>2.6897861302315755</v>
      </c>
      <c r="O493" s="37"/>
      <c r="P493" s="50" t="s">
        <v>167</v>
      </c>
      <c r="Q493" s="50" t="s">
        <v>168</v>
      </c>
      <c r="R493" s="57">
        <v>1</v>
      </c>
      <c r="S493" s="58">
        <v>0.3129823722231066</v>
      </c>
      <c r="T493" s="37"/>
      <c r="U493" s="50" t="s">
        <v>167</v>
      </c>
      <c r="V493" s="50" t="s">
        <v>168</v>
      </c>
      <c r="W493" s="57">
        <v>1</v>
      </c>
      <c r="X493" s="58">
        <v>2.2752921532168676E-2</v>
      </c>
      <c r="Y493" s="37"/>
    </row>
    <row r="494" spans="1:25" x14ac:dyDescent="0.3">
      <c r="A494" s="50" t="s">
        <v>167</v>
      </c>
      <c r="B494" s="50" t="s">
        <v>169</v>
      </c>
      <c r="C494" s="57">
        <v>1</v>
      </c>
      <c r="D494" s="58">
        <v>60.930213238349197</v>
      </c>
      <c r="E494" s="37"/>
      <c r="F494" s="50" t="s">
        <v>167</v>
      </c>
      <c r="G494" s="50" t="s">
        <v>169</v>
      </c>
      <c r="H494" s="57">
        <v>1</v>
      </c>
      <c r="I494" s="58">
        <v>0.52941453404769312</v>
      </c>
      <c r="J494" s="37"/>
      <c r="K494" s="50" t="s">
        <v>167</v>
      </c>
      <c r="L494" s="50" t="s">
        <v>169</v>
      </c>
      <c r="M494" s="57">
        <v>1</v>
      </c>
      <c r="N494" s="58">
        <v>1.4242165166775771</v>
      </c>
      <c r="O494" s="37"/>
      <c r="P494" s="50" t="s">
        <v>167</v>
      </c>
      <c r="Q494" s="50" t="s">
        <v>169</v>
      </c>
      <c r="R494" s="57">
        <v>1</v>
      </c>
      <c r="S494" s="58">
        <v>0.16572122926022409</v>
      </c>
      <c r="T494" s="37"/>
      <c r="U494" s="50" t="s">
        <v>167</v>
      </c>
      <c r="V494" s="50" t="s">
        <v>169</v>
      </c>
      <c r="W494" s="57">
        <v>1</v>
      </c>
      <c r="X494" s="58">
        <v>1.204745845201961E-2</v>
      </c>
      <c r="Y494" s="37"/>
    </row>
    <row r="495" spans="1:25" x14ac:dyDescent="0.3">
      <c r="A495" s="50" t="s">
        <v>167</v>
      </c>
      <c r="B495" s="50" t="s">
        <v>170</v>
      </c>
      <c r="C495" s="57">
        <v>1</v>
      </c>
      <c r="D495" s="58">
        <v>77.743867018045563</v>
      </c>
      <c r="E495" s="37"/>
      <c r="F495" s="50" t="s">
        <v>167</v>
      </c>
      <c r="G495" s="50" t="s">
        <v>170</v>
      </c>
      <c r="H495" s="57">
        <v>1</v>
      </c>
      <c r="I495" s="58">
        <v>0.67550613964566408</v>
      </c>
      <c r="J495" s="37"/>
      <c r="K495" s="50" t="s">
        <v>167</v>
      </c>
      <c r="L495" s="50" t="s">
        <v>170</v>
      </c>
      <c r="M495" s="57">
        <v>1</v>
      </c>
      <c r="N495" s="58">
        <v>1.8172281630518958</v>
      </c>
      <c r="O495" s="37"/>
      <c r="P495" s="50" t="s">
        <v>167</v>
      </c>
      <c r="Q495" s="50" t="s">
        <v>170</v>
      </c>
      <c r="R495" s="57">
        <v>1</v>
      </c>
      <c r="S495" s="58">
        <v>0.21145189758772895</v>
      </c>
      <c r="T495" s="37"/>
      <c r="U495" s="50" t="s">
        <v>167</v>
      </c>
      <c r="V495" s="50" t="s">
        <v>170</v>
      </c>
      <c r="W495" s="57">
        <v>1</v>
      </c>
      <c r="X495" s="58">
        <v>1.5371946986880717E-2</v>
      </c>
      <c r="Y495" s="37"/>
    </row>
    <row r="496" spans="1:25" x14ac:dyDescent="0.3">
      <c r="A496" s="50" t="s">
        <v>167</v>
      </c>
      <c r="B496" s="50" t="s">
        <v>171</v>
      </c>
      <c r="C496" s="57">
        <v>1</v>
      </c>
      <c r="D496" s="58">
        <v>307.31194259266124</v>
      </c>
      <c r="E496" s="37"/>
      <c r="F496" s="50" t="s">
        <v>167</v>
      </c>
      <c r="G496" s="50" t="s">
        <v>171</v>
      </c>
      <c r="H496" s="57">
        <v>1</v>
      </c>
      <c r="I496" s="58">
        <v>2.6701926720418148</v>
      </c>
      <c r="J496" s="37"/>
      <c r="K496" s="50" t="s">
        <v>167</v>
      </c>
      <c r="L496" s="50" t="s">
        <v>171</v>
      </c>
      <c r="M496" s="57">
        <v>1</v>
      </c>
      <c r="N496" s="58">
        <v>7.1832793806351978</v>
      </c>
      <c r="O496" s="37"/>
      <c r="P496" s="50" t="s">
        <v>167</v>
      </c>
      <c r="Q496" s="50" t="s">
        <v>171</v>
      </c>
      <c r="R496" s="57">
        <v>1</v>
      </c>
      <c r="S496" s="58">
        <v>0.83584333922451004</v>
      </c>
      <c r="T496" s="37"/>
      <c r="U496" s="50" t="s">
        <v>167</v>
      </c>
      <c r="V496" s="50" t="s">
        <v>171</v>
      </c>
      <c r="W496" s="57">
        <v>1</v>
      </c>
      <c r="X496" s="58">
        <v>6.076341544566094E-2</v>
      </c>
      <c r="Y496" s="37"/>
    </row>
    <row r="497" spans="1:25" x14ac:dyDescent="0.3">
      <c r="A497" s="50" t="s">
        <v>167</v>
      </c>
      <c r="B497" s="50" t="s">
        <v>172</v>
      </c>
      <c r="C497" s="57">
        <v>1</v>
      </c>
      <c r="D497" s="58">
        <v>91.279629579223098</v>
      </c>
      <c r="E497" s="37"/>
      <c r="F497" s="50" t="s">
        <v>167</v>
      </c>
      <c r="G497" s="50" t="s">
        <v>172</v>
      </c>
      <c r="H497" s="57">
        <v>1</v>
      </c>
      <c r="I497" s="58">
        <v>0.7931165836018288</v>
      </c>
      <c r="J497" s="37"/>
      <c r="K497" s="50" t="s">
        <v>167</v>
      </c>
      <c r="L497" s="50" t="s">
        <v>172</v>
      </c>
      <c r="M497" s="57">
        <v>1</v>
      </c>
      <c r="N497" s="58">
        <v>2.1336205664403951</v>
      </c>
      <c r="O497" s="37"/>
      <c r="P497" s="50" t="s">
        <v>167</v>
      </c>
      <c r="Q497" s="50" t="s">
        <v>172</v>
      </c>
      <c r="R497" s="57">
        <v>1</v>
      </c>
      <c r="S497" s="58">
        <v>0.24826718332844955</v>
      </c>
      <c r="T497" s="37"/>
      <c r="U497" s="50" t="s">
        <v>167</v>
      </c>
      <c r="V497" s="50" t="s">
        <v>172</v>
      </c>
      <c r="W497" s="57">
        <v>1</v>
      </c>
      <c r="X497" s="58">
        <v>1.804831275691798E-2</v>
      </c>
      <c r="Y497" s="37"/>
    </row>
    <row r="498" spans="1:25" x14ac:dyDescent="0.3">
      <c r="A498" s="50" t="s">
        <v>173</v>
      </c>
      <c r="B498" s="50" t="s">
        <v>3</v>
      </c>
      <c r="C498" s="57">
        <v>1</v>
      </c>
      <c r="D498" s="58">
        <v>223.07241669734222</v>
      </c>
      <c r="E498" s="37"/>
      <c r="F498" s="50" t="s">
        <v>173</v>
      </c>
      <c r="G498" s="50" t="s">
        <v>3</v>
      </c>
      <c r="H498" s="57">
        <v>1</v>
      </c>
      <c r="I498" s="58">
        <v>0.91240239000751155</v>
      </c>
      <c r="J498" s="37"/>
      <c r="K498" s="50" t="s">
        <v>173</v>
      </c>
      <c r="L498" s="50" t="s">
        <v>3</v>
      </c>
      <c r="M498" s="57">
        <v>1</v>
      </c>
      <c r="N498" s="58">
        <v>5.2142180929637165</v>
      </c>
      <c r="O498" s="37"/>
      <c r="P498" s="50" t="s">
        <v>173</v>
      </c>
      <c r="Q498" s="50" t="s">
        <v>3</v>
      </c>
      <c r="R498" s="57">
        <v>1</v>
      </c>
      <c r="S498" s="58">
        <v>0.60672420371352143</v>
      </c>
      <c r="T498" s="37"/>
      <c r="U498" s="50" t="s">
        <v>173</v>
      </c>
      <c r="V498" s="50" t="s">
        <v>3</v>
      </c>
      <c r="W498" s="57">
        <v>1</v>
      </c>
      <c r="X498" s="58">
        <v>2.0762803395474299E-2</v>
      </c>
      <c r="Y498" s="37"/>
    </row>
    <row r="499" spans="1:25" x14ac:dyDescent="0.3">
      <c r="A499" s="50" t="s">
        <v>173</v>
      </c>
      <c r="B499" s="50" t="s">
        <v>174</v>
      </c>
      <c r="C499" s="57">
        <v>1</v>
      </c>
      <c r="D499" s="58">
        <v>25.893547323140211</v>
      </c>
      <c r="E499" s="37"/>
      <c r="F499" s="50" t="s">
        <v>173</v>
      </c>
      <c r="G499" s="50" t="s">
        <v>174</v>
      </c>
      <c r="H499" s="57">
        <v>0</v>
      </c>
      <c r="I499" s="58">
        <v>0</v>
      </c>
      <c r="J499" s="37"/>
      <c r="K499" s="50" t="s">
        <v>173</v>
      </c>
      <c r="L499" s="50" t="s">
        <v>174</v>
      </c>
      <c r="M499" s="57">
        <v>1</v>
      </c>
      <c r="N499" s="58">
        <v>0.60525010192772311</v>
      </c>
      <c r="O499" s="37"/>
      <c r="P499" s="50" t="s">
        <v>173</v>
      </c>
      <c r="Q499" s="50" t="s">
        <v>174</v>
      </c>
      <c r="R499" s="57">
        <v>1</v>
      </c>
      <c r="S499" s="58">
        <v>7.0426644914444114E-2</v>
      </c>
      <c r="T499" s="37"/>
      <c r="U499" s="50" t="s">
        <v>173</v>
      </c>
      <c r="V499" s="50" t="s">
        <v>174</v>
      </c>
      <c r="W499" s="57">
        <v>0</v>
      </c>
      <c r="X499" s="58">
        <v>0</v>
      </c>
      <c r="Y499" s="37"/>
    </row>
    <row r="500" spans="1:25" x14ac:dyDescent="0.3">
      <c r="A500" s="50" t="s">
        <v>173</v>
      </c>
      <c r="B500" s="50" t="s">
        <v>175</v>
      </c>
      <c r="C500" s="57">
        <v>1</v>
      </c>
      <c r="D500" s="58">
        <v>21.992200785368812</v>
      </c>
      <c r="E500" s="37"/>
      <c r="F500" s="50" t="s">
        <v>173</v>
      </c>
      <c r="G500" s="50" t="s">
        <v>175</v>
      </c>
      <c r="H500" s="57">
        <v>0</v>
      </c>
      <c r="I500" s="58">
        <v>0</v>
      </c>
      <c r="J500" s="37"/>
      <c r="K500" s="50" t="s">
        <v>173</v>
      </c>
      <c r="L500" s="50" t="s">
        <v>175</v>
      </c>
      <c r="M500" s="57">
        <v>1</v>
      </c>
      <c r="N500" s="58">
        <v>0.5140578693543475</v>
      </c>
      <c r="O500" s="37"/>
      <c r="P500" s="50" t="s">
        <v>173</v>
      </c>
      <c r="Q500" s="50" t="s">
        <v>175</v>
      </c>
      <c r="R500" s="57">
        <v>1</v>
      </c>
      <c r="S500" s="58">
        <v>5.9815555445899976E-2</v>
      </c>
      <c r="T500" s="37"/>
      <c r="U500" s="50" t="s">
        <v>173</v>
      </c>
      <c r="V500" s="50" t="s">
        <v>175</v>
      </c>
      <c r="W500" s="57">
        <v>0</v>
      </c>
      <c r="X500" s="58">
        <v>0</v>
      </c>
      <c r="Y500" s="37"/>
    </row>
    <row r="501" spans="1:25" x14ac:dyDescent="0.3">
      <c r="A501" s="50" t="s">
        <v>173</v>
      </c>
      <c r="B501" s="50" t="s">
        <v>176</v>
      </c>
      <c r="C501" s="57">
        <v>1</v>
      </c>
      <c r="D501" s="58">
        <v>57.351535525307327</v>
      </c>
      <c r="E501" s="37"/>
      <c r="F501" s="50" t="s">
        <v>173</v>
      </c>
      <c r="G501" s="50" t="s">
        <v>176</v>
      </c>
      <c r="H501" s="57">
        <v>1</v>
      </c>
      <c r="I501" s="58">
        <v>0.1825051320942247</v>
      </c>
      <c r="J501" s="37"/>
      <c r="K501" s="50" t="s">
        <v>173</v>
      </c>
      <c r="L501" s="50" t="s">
        <v>176</v>
      </c>
      <c r="M501" s="57">
        <v>1</v>
      </c>
      <c r="N501" s="58">
        <v>1.3405665237448057</v>
      </c>
      <c r="O501" s="37"/>
      <c r="P501" s="50" t="s">
        <v>173</v>
      </c>
      <c r="Q501" s="50" t="s">
        <v>176</v>
      </c>
      <c r="R501" s="57">
        <v>1</v>
      </c>
      <c r="S501" s="58">
        <v>0.15598775159436562</v>
      </c>
      <c r="T501" s="37"/>
      <c r="U501" s="50" t="s">
        <v>173</v>
      </c>
      <c r="V501" s="50" t="s">
        <v>176</v>
      </c>
      <c r="W501" s="57">
        <v>1</v>
      </c>
      <c r="X501" s="58">
        <v>4.1531217123469584E-3</v>
      </c>
      <c r="Y501" s="37"/>
    </row>
    <row r="502" spans="1:25" x14ac:dyDescent="0.3">
      <c r="A502" s="50" t="s">
        <v>173</v>
      </c>
      <c r="B502" s="50" t="s">
        <v>6</v>
      </c>
      <c r="C502" s="57">
        <v>1</v>
      </c>
      <c r="D502" s="58">
        <v>53.419057664652151</v>
      </c>
      <c r="E502" s="37"/>
      <c r="F502" s="50" t="s">
        <v>173</v>
      </c>
      <c r="G502" s="50" t="s">
        <v>6</v>
      </c>
      <c r="H502" s="57">
        <v>1</v>
      </c>
      <c r="I502" s="58">
        <v>0.16999112728436586</v>
      </c>
      <c r="J502" s="37"/>
      <c r="K502" s="50" t="s">
        <v>173</v>
      </c>
      <c r="L502" s="50" t="s">
        <v>6</v>
      </c>
      <c r="M502" s="57">
        <v>1</v>
      </c>
      <c r="N502" s="58">
        <v>1.2486466104055078</v>
      </c>
      <c r="O502" s="37"/>
      <c r="P502" s="50" t="s">
        <v>173</v>
      </c>
      <c r="Q502" s="50" t="s">
        <v>6</v>
      </c>
      <c r="R502" s="57">
        <v>1</v>
      </c>
      <c r="S502" s="58">
        <v>0.1452919895008199</v>
      </c>
      <c r="T502" s="37"/>
      <c r="U502" s="50" t="s">
        <v>173</v>
      </c>
      <c r="V502" s="50" t="s">
        <v>6</v>
      </c>
      <c r="W502" s="57">
        <v>1</v>
      </c>
      <c r="X502" s="58">
        <v>3.8683506240610333E-3</v>
      </c>
      <c r="Y502" s="37"/>
    </row>
    <row r="503" spans="1:25" ht="14.5" thickBot="1" x14ac:dyDescent="0.35">
      <c r="A503" s="50" t="s">
        <v>165</v>
      </c>
      <c r="B503" s="50" t="s">
        <v>165</v>
      </c>
      <c r="C503" s="57">
        <v>1</v>
      </c>
      <c r="D503" s="58">
        <v>109.83097458608628</v>
      </c>
      <c r="E503" s="37"/>
      <c r="F503" s="50" t="s">
        <v>165</v>
      </c>
      <c r="G503" s="50" t="s">
        <v>165</v>
      </c>
      <c r="H503" s="57">
        <v>0</v>
      </c>
      <c r="I503" s="58">
        <v>0</v>
      </c>
      <c r="J503" s="37"/>
      <c r="K503" s="50" t="s">
        <v>165</v>
      </c>
      <c r="L503" s="50" t="s">
        <v>165</v>
      </c>
      <c r="M503" s="57">
        <v>1</v>
      </c>
      <c r="N503" s="58">
        <v>2.5672499690161481</v>
      </c>
      <c r="O503" s="37"/>
      <c r="P503" s="50" t="s">
        <v>165</v>
      </c>
      <c r="Q503" s="50" t="s">
        <v>165</v>
      </c>
      <c r="R503" s="57">
        <v>1</v>
      </c>
      <c r="S503" s="58">
        <v>0.2987241165241617</v>
      </c>
      <c r="T503" s="37"/>
      <c r="U503" s="50" t="s">
        <v>165</v>
      </c>
      <c r="V503" s="50" t="s">
        <v>165</v>
      </c>
      <c r="W503" s="57">
        <v>0</v>
      </c>
      <c r="X503" s="58">
        <v>0</v>
      </c>
      <c r="Y503" s="37"/>
    </row>
    <row r="504" spans="1:25" ht="15" thickTop="1" thickBot="1" x14ac:dyDescent="0.35">
      <c r="A504" s="48" t="s">
        <v>7</v>
      </c>
      <c r="B504" s="48"/>
      <c r="C504" s="48"/>
      <c r="D504" s="49">
        <f>SUM(D476:D503)</f>
        <v>1520.1984990000003</v>
      </c>
      <c r="E504" s="37"/>
      <c r="F504" s="48" t="s">
        <v>7</v>
      </c>
      <c r="G504" s="48"/>
      <c r="H504" s="48"/>
      <c r="I504" s="49">
        <f>SUM(I476:I503)</f>
        <v>8.8124064844647645</v>
      </c>
      <c r="J504" s="37"/>
      <c r="K504" s="48" t="s">
        <v>7</v>
      </c>
      <c r="L504" s="48"/>
      <c r="M504" s="48"/>
      <c r="N504" s="49">
        <f>SUM(N476:N503)</f>
        <v>35.533960835403121</v>
      </c>
      <c r="O504" s="37"/>
      <c r="P504" s="48" t="s">
        <v>7</v>
      </c>
      <c r="Q504" s="48"/>
      <c r="R504" s="48"/>
      <c r="S504" s="49">
        <f>SUM(S476:S503)</f>
        <v>4.1347165976314759</v>
      </c>
      <c r="T504" s="37"/>
      <c r="U504" s="48" t="s">
        <v>7</v>
      </c>
      <c r="V504" s="48"/>
      <c r="W504" s="48"/>
      <c r="X504" s="49">
        <f>SUM(X476:X503)</f>
        <v>0.20053680841019983</v>
      </c>
      <c r="Y504" s="37"/>
    </row>
    <row r="505" spans="1:25" ht="14.5" thickTop="1" x14ac:dyDescent="0.3">
      <c r="E505" s="37"/>
      <c r="J505" s="37"/>
      <c r="O505" s="37"/>
      <c r="T505" s="37"/>
      <c r="Y505" s="37"/>
    </row>
    <row r="506" spans="1:25" ht="15.5" thickBot="1" x14ac:dyDescent="0.35">
      <c r="A506" s="75" t="s">
        <v>185</v>
      </c>
      <c r="B506" s="75"/>
      <c r="C506" s="75"/>
      <c r="D506" s="75"/>
      <c r="E506" s="37"/>
      <c r="F506" s="75" t="s">
        <v>185</v>
      </c>
      <c r="G506" s="75"/>
      <c r="H506" s="75"/>
      <c r="I506" s="75"/>
      <c r="J506" s="37"/>
      <c r="K506" s="75" t="s">
        <v>185</v>
      </c>
      <c r="L506" s="75"/>
      <c r="M506" s="75"/>
      <c r="N506" s="75"/>
      <c r="O506" s="37"/>
      <c r="P506" s="75" t="s">
        <v>185</v>
      </c>
      <c r="Q506" s="75"/>
      <c r="R506" s="75"/>
      <c r="S506" s="75"/>
      <c r="T506" s="37"/>
      <c r="U506" s="75" t="s">
        <v>185</v>
      </c>
      <c r="V506" s="75"/>
      <c r="W506" s="75"/>
      <c r="X506" s="75"/>
      <c r="Y506" s="37"/>
    </row>
    <row r="507" spans="1:25" ht="14.5" thickTop="1" x14ac:dyDescent="0.3">
      <c r="A507" s="50"/>
      <c r="B507" s="51"/>
      <c r="C507" s="52" t="s">
        <v>22</v>
      </c>
      <c r="D507" s="50"/>
      <c r="E507" s="37"/>
      <c r="F507" s="50"/>
      <c r="G507" s="51"/>
      <c r="H507" s="52" t="s">
        <v>22</v>
      </c>
      <c r="I507" s="50"/>
      <c r="J507" s="37"/>
      <c r="K507" s="50"/>
      <c r="L507" s="51"/>
      <c r="M507" s="52" t="s">
        <v>22</v>
      </c>
      <c r="N507" s="50"/>
      <c r="O507" s="37"/>
      <c r="P507" s="50"/>
      <c r="Q507" s="51"/>
      <c r="R507" s="52" t="s">
        <v>22</v>
      </c>
      <c r="S507" s="50"/>
      <c r="T507" s="37"/>
      <c r="U507" s="50"/>
      <c r="V507" s="51"/>
      <c r="W507" s="52" t="s">
        <v>22</v>
      </c>
      <c r="X507" s="50"/>
      <c r="Y507" s="37"/>
    </row>
    <row r="508" spans="1:25" x14ac:dyDescent="0.3">
      <c r="A508" s="50"/>
      <c r="B508" s="54" t="s">
        <v>145</v>
      </c>
      <c r="C508" s="55">
        <v>817.220958</v>
      </c>
      <c r="D508" s="50"/>
      <c r="E508" s="37"/>
      <c r="F508" s="50"/>
      <c r="G508" s="54" t="s">
        <v>145</v>
      </c>
      <c r="H508" s="55">
        <v>100.18235143508697</v>
      </c>
      <c r="I508" s="50"/>
      <c r="J508" s="37"/>
      <c r="K508" s="50"/>
      <c r="L508" s="54" t="s">
        <v>145</v>
      </c>
      <c r="M508" s="55">
        <v>31.938611973386443</v>
      </c>
      <c r="N508" s="50"/>
      <c r="O508" s="37"/>
      <c r="P508" s="50"/>
      <c r="Q508" s="54" t="s">
        <v>145</v>
      </c>
      <c r="R508" s="55">
        <v>11.059889782920182</v>
      </c>
      <c r="S508" s="50"/>
      <c r="T508" s="37"/>
      <c r="U508" s="50"/>
      <c r="V508" s="54" t="s">
        <v>145</v>
      </c>
      <c r="W508" s="55">
        <v>0.65256561684113512</v>
      </c>
      <c r="X508" s="50"/>
      <c r="Y508" s="37"/>
    </row>
    <row r="509" spans="1:25" x14ac:dyDescent="0.3">
      <c r="A509" s="50"/>
      <c r="B509" s="53"/>
      <c r="C509" s="56"/>
      <c r="D509" s="50"/>
      <c r="E509" s="37"/>
      <c r="F509" s="50"/>
      <c r="G509" s="53"/>
      <c r="H509" s="56"/>
      <c r="I509" s="50"/>
      <c r="J509" s="37"/>
      <c r="K509" s="50"/>
      <c r="L509" s="53"/>
      <c r="M509" s="56"/>
      <c r="N509" s="50"/>
      <c r="O509" s="37"/>
      <c r="P509" s="50"/>
      <c r="Q509" s="53"/>
      <c r="R509" s="56"/>
      <c r="S509" s="50"/>
      <c r="T509" s="37"/>
      <c r="U509" s="50"/>
      <c r="V509" s="53"/>
      <c r="W509" s="56"/>
      <c r="X509" s="50"/>
      <c r="Y509" s="37"/>
    </row>
    <row r="510" spans="1:25" ht="14.5" thickBot="1" x14ac:dyDescent="0.35">
      <c r="A510" s="74" t="s">
        <v>166</v>
      </c>
      <c r="B510" s="74"/>
      <c r="C510" s="74"/>
      <c r="D510" s="74"/>
      <c r="E510" s="37"/>
      <c r="F510" s="74" t="s">
        <v>166</v>
      </c>
      <c r="G510" s="74"/>
      <c r="H510" s="74"/>
      <c r="I510" s="74"/>
      <c r="J510" s="37"/>
      <c r="K510" s="74" t="s">
        <v>166</v>
      </c>
      <c r="L510" s="74"/>
      <c r="M510" s="74"/>
      <c r="N510" s="74"/>
      <c r="O510" s="37"/>
      <c r="P510" s="74" t="s">
        <v>166</v>
      </c>
      <c r="Q510" s="74"/>
      <c r="R510" s="74"/>
      <c r="S510" s="74"/>
      <c r="T510" s="37"/>
      <c r="U510" s="74" t="s">
        <v>166</v>
      </c>
      <c r="V510" s="74"/>
      <c r="W510" s="74"/>
      <c r="X510" s="74"/>
      <c r="Y510" s="37"/>
    </row>
    <row r="511" spans="1:25" ht="14.5" thickTop="1" x14ac:dyDescent="0.3">
      <c r="A511" s="73" t="s">
        <v>33</v>
      </c>
      <c r="B511" s="70" t="s">
        <v>52</v>
      </c>
      <c r="C511" s="70" t="s">
        <v>146</v>
      </c>
      <c r="D511" s="42" t="s">
        <v>147</v>
      </c>
      <c r="E511" s="37"/>
      <c r="F511" s="73" t="s">
        <v>33</v>
      </c>
      <c r="G511" s="70" t="s">
        <v>52</v>
      </c>
      <c r="H511" s="70" t="s">
        <v>146</v>
      </c>
      <c r="I511" s="42" t="s">
        <v>147</v>
      </c>
      <c r="J511" s="37"/>
      <c r="K511" s="73" t="s">
        <v>33</v>
      </c>
      <c r="L511" s="70" t="s">
        <v>52</v>
      </c>
      <c r="M511" s="70" t="s">
        <v>146</v>
      </c>
      <c r="N511" s="42" t="s">
        <v>147</v>
      </c>
      <c r="O511" s="37"/>
      <c r="P511" s="73" t="s">
        <v>33</v>
      </c>
      <c r="Q511" s="70" t="s">
        <v>52</v>
      </c>
      <c r="R511" s="70" t="s">
        <v>146</v>
      </c>
      <c r="S511" s="42" t="s">
        <v>147</v>
      </c>
      <c r="T511" s="37"/>
      <c r="U511" s="73" t="s">
        <v>33</v>
      </c>
      <c r="V511" s="70" t="s">
        <v>52</v>
      </c>
      <c r="W511" s="70" t="s">
        <v>146</v>
      </c>
      <c r="X511" s="42" t="s">
        <v>147</v>
      </c>
      <c r="Y511" s="37"/>
    </row>
    <row r="512" spans="1:25" ht="14.5" thickBot="1" x14ac:dyDescent="0.35">
      <c r="A512" s="74"/>
      <c r="B512" s="71"/>
      <c r="C512" s="71"/>
      <c r="D512" s="43" t="s">
        <v>148</v>
      </c>
      <c r="E512" s="37"/>
      <c r="F512" s="74"/>
      <c r="G512" s="71"/>
      <c r="H512" s="71"/>
      <c r="I512" s="43" t="s">
        <v>148</v>
      </c>
      <c r="J512" s="37"/>
      <c r="K512" s="74"/>
      <c r="L512" s="71"/>
      <c r="M512" s="71"/>
      <c r="N512" s="43" t="s">
        <v>148</v>
      </c>
      <c r="O512" s="37"/>
      <c r="P512" s="74"/>
      <c r="Q512" s="71"/>
      <c r="R512" s="71"/>
      <c r="S512" s="43" t="s">
        <v>148</v>
      </c>
      <c r="T512" s="37"/>
      <c r="U512" s="74"/>
      <c r="V512" s="71"/>
      <c r="W512" s="71"/>
      <c r="X512" s="43" t="s">
        <v>148</v>
      </c>
      <c r="Y512" s="37"/>
    </row>
    <row r="513" spans="1:25" ht="14.5" thickTop="1" x14ac:dyDescent="0.3">
      <c r="A513" s="50" t="s">
        <v>149</v>
      </c>
      <c r="B513" s="50" t="s">
        <v>150</v>
      </c>
      <c r="C513" s="57">
        <v>2.5000000000000001E-2</v>
      </c>
      <c r="D513" s="58">
        <v>7.2802295846728651</v>
      </c>
      <c r="E513" s="37"/>
      <c r="F513" s="50" t="s">
        <v>149</v>
      </c>
      <c r="G513" s="50" t="s">
        <v>150</v>
      </c>
      <c r="H513" s="57">
        <v>2.5000000000000001E-2</v>
      </c>
      <c r="I513" s="58">
        <v>0.6372260316443733</v>
      </c>
      <c r="J513" s="37"/>
      <c r="K513" s="50" t="s">
        <v>149</v>
      </c>
      <c r="L513" s="50" t="s">
        <v>150</v>
      </c>
      <c r="M513" s="57">
        <v>2.5000000000000001E-2</v>
      </c>
      <c r="N513" s="58">
        <v>0.26701217930843252</v>
      </c>
      <c r="O513" s="37"/>
      <c r="P513" s="50" t="s">
        <v>149</v>
      </c>
      <c r="Q513" s="50" t="s">
        <v>150</v>
      </c>
      <c r="R513" s="57">
        <v>2.5000000000000001E-2</v>
      </c>
      <c r="S513" s="58">
        <v>9.4280379941704462E-2</v>
      </c>
      <c r="T513" s="37"/>
      <c r="U513" s="50" t="s">
        <v>149</v>
      </c>
      <c r="V513" s="50" t="s">
        <v>150</v>
      </c>
      <c r="W513" s="57">
        <v>2.5000000000000001E-2</v>
      </c>
      <c r="X513" s="58">
        <v>4.3126138304297361E-3</v>
      </c>
      <c r="Y513" s="37"/>
    </row>
    <row r="514" spans="1:25" x14ac:dyDescent="0.3">
      <c r="A514" s="50" t="s">
        <v>149</v>
      </c>
      <c r="B514" s="50" t="s">
        <v>151</v>
      </c>
      <c r="C514" s="57">
        <v>2.5000000000000001E-2</v>
      </c>
      <c r="D514" s="58">
        <v>7.330267649701165</v>
      </c>
      <c r="E514" s="37"/>
      <c r="F514" s="50" t="s">
        <v>149</v>
      </c>
      <c r="G514" s="50" t="s">
        <v>151</v>
      </c>
      <c r="H514" s="57">
        <v>2.5000000000000001E-2</v>
      </c>
      <c r="I514" s="58">
        <v>0.73818448959362137</v>
      </c>
      <c r="J514" s="37"/>
      <c r="K514" s="50" t="s">
        <v>149</v>
      </c>
      <c r="L514" s="50" t="s">
        <v>151</v>
      </c>
      <c r="M514" s="57">
        <v>2.5000000000000001E-2</v>
      </c>
      <c r="N514" s="58">
        <v>0.28388971823846587</v>
      </c>
      <c r="O514" s="37"/>
      <c r="P514" s="50" t="s">
        <v>149</v>
      </c>
      <c r="Q514" s="50" t="s">
        <v>151</v>
      </c>
      <c r="R514" s="57">
        <v>2.5000000000000001E-2</v>
      </c>
      <c r="S514" s="58">
        <v>9.9041250922551269E-2</v>
      </c>
      <c r="T514" s="37"/>
      <c r="U514" s="50" t="s">
        <v>149</v>
      </c>
      <c r="V514" s="50" t="s">
        <v>151</v>
      </c>
      <c r="W514" s="57">
        <v>2.5000000000000001E-2</v>
      </c>
      <c r="X514" s="58">
        <v>4.6989821468919109E-3</v>
      </c>
      <c r="Y514" s="37"/>
    </row>
    <row r="515" spans="1:25" x14ac:dyDescent="0.3">
      <c r="A515" s="50" t="s">
        <v>149</v>
      </c>
      <c r="B515" s="50" t="s">
        <v>152</v>
      </c>
      <c r="C515" s="57">
        <v>0.13126147999625579</v>
      </c>
      <c r="D515" s="58">
        <v>32.558168590400484</v>
      </c>
      <c r="E515" s="37"/>
      <c r="F515" s="50" t="s">
        <v>149</v>
      </c>
      <c r="G515" s="50" t="s">
        <v>152</v>
      </c>
      <c r="H515" s="57">
        <v>0.10219626602208236</v>
      </c>
      <c r="I515" s="58">
        <v>2.4276652766495519</v>
      </c>
      <c r="J515" s="37"/>
      <c r="K515" s="50" t="s">
        <v>149</v>
      </c>
      <c r="L515" s="50" t="s">
        <v>152</v>
      </c>
      <c r="M515" s="57">
        <v>0.13713845026267724</v>
      </c>
      <c r="N515" s="58">
        <v>1.4254207636576288</v>
      </c>
      <c r="O515" s="37"/>
      <c r="P515" s="50" t="s">
        <v>149</v>
      </c>
      <c r="Q515" s="50" t="s">
        <v>152</v>
      </c>
      <c r="R515" s="57">
        <v>0.13722176436708539</v>
      </c>
      <c r="S515" s="58">
        <v>0.50129063006041652</v>
      </c>
      <c r="T515" s="37"/>
      <c r="U515" s="50" t="s">
        <v>149</v>
      </c>
      <c r="V515" s="50" t="s">
        <v>152</v>
      </c>
      <c r="W515" s="57">
        <v>0.1063795015731996</v>
      </c>
      <c r="X515" s="58">
        <v>1.7846366926265338E-2</v>
      </c>
      <c r="Y515" s="37"/>
    </row>
    <row r="516" spans="1:25" x14ac:dyDescent="0.3">
      <c r="A516" s="50" t="s">
        <v>149</v>
      </c>
      <c r="B516" s="50" t="s">
        <v>153</v>
      </c>
      <c r="C516" s="57">
        <v>2.2057197037608587E-2</v>
      </c>
      <c r="D516" s="58">
        <v>5.4623585112159079</v>
      </c>
      <c r="E516" s="37"/>
      <c r="F516" s="50" t="s">
        <v>149</v>
      </c>
      <c r="G516" s="50" t="s">
        <v>153</v>
      </c>
      <c r="H516" s="57">
        <v>1.6909917018605058E-2</v>
      </c>
      <c r="I516" s="58">
        <v>0.40144672050779251</v>
      </c>
      <c r="J516" s="37"/>
      <c r="K516" s="50" t="s">
        <v>149</v>
      </c>
      <c r="L516" s="50" t="s">
        <v>153</v>
      </c>
      <c r="M516" s="57">
        <v>2.2057197037608587E-2</v>
      </c>
      <c r="N516" s="58">
        <v>0.2292257981443708</v>
      </c>
      <c r="O516" s="37"/>
      <c r="P516" s="50" t="s">
        <v>149</v>
      </c>
      <c r="Q516" s="50" t="s">
        <v>153</v>
      </c>
      <c r="R516" s="57">
        <v>2.2057197037608587E-2</v>
      </c>
      <c r="S516" s="58">
        <v>8.0567125586993249E-2</v>
      </c>
      <c r="T516" s="37"/>
      <c r="U516" s="50" t="s">
        <v>149</v>
      </c>
      <c r="V516" s="50" t="s">
        <v>153</v>
      </c>
      <c r="W516" s="57">
        <v>1.6909917018605058E-2</v>
      </c>
      <c r="X516" s="58">
        <v>2.8347055089863304E-3</v>
      </c>
      <c r="Y516" s="37"/>
    </row>
    <row r="517" spans="1:25" x14ac:dyDescent="0.3">
      <c r="A517" s="50" t="s">
        <v>149</v>
      </c>
      <c r="B517" s="50" t="s">
        <v>154</v>
      </c>
      <c r="C517" s="57">
        <v>0</v>
      </c>
      <c r="D517" s="58">
        <v>0</v>
      </c>
      <c r="E517" s="37"/>
      <c r="F517" s="50" t="s">
        <v>149</v>
      </c>
      <c r="G517" s="50" t="s">
        <v>154</v>
      </c>
      <c r="H517" s="57">
        <v>0</v>
      </c>
      <c r="I517" s="58">
        <v>0</v>
      </c>
      <c r="J517" s="37"/>
      <c r="K517" s="50" t="s">
        <v>149</v>
      </c>
      <c r="L517" s="50" t="s">
        <v>154</v>
      </c>
      <c r="M517" s="57">
        <v>0</v>
      </c>
      <c r="N517" s="58">
        <v>0</v>
      </c>
      <c r="O517" s="37"/>
      <c r="P517" s="50" t="s">
        <v>149</v>
      </c>
      <c r="Q517" s="50" t="s">
        <v>154</v>
      </c>
      <c r="R517" s="57">
        <v>0</v>
      </c>
      <c r="S517" s="58">
        <v>0</v>
      </c>
      <c r="T517" s="37"/>
      <c r="U517" s="50" t="s">
        <v>149</v>
      </c>
      <c r="V517" s="50" t="s">
        <v>154</v>
      </c>
      <c r="W517" s="57">
        <v>0</v>
      </c>
      <c r="X517" s="58">
        <v>0</v>
      </c>
      <c r="Y517" s="37"/>
    </row>
    <row r="518" spans="1:25" x14ac:dyDescent="0.3">
      <c r="A518" s="50" t="s">
        <v>155</v>
      </c>
      <c r="B518" s="50" t="s">
        <v>156</v>
      </c>
      <c r="C518" s="57">
        <v>6.1425035015076242E-2</v>
      </c>
      <c r="D518" s="58">
        <v>24.399543876106158</v>
      </c>
      <c r="E518" s="37"/>
      <c r="F518" s="50" t="s">
        <v>155</v>
      </c>
      <c r="G518" s="50" t="s">
        <v>156</v>
      </c>
      <c r="H518" s="57">
        <v>4.7570697875112767E-3</v>
      </c>
      <c r="I518" s="58">
        <v>0.18032174493453168</v>
      </c>
      <c r="J518" s="37"/>
      <c r="K518" s="50" t="s">
        <v>155</v>
      </c>
      <c r="L518" s="50" t="s">
        <v>156</v>
      </c>
      <c r="M518" s="57">
        <v>6.1425035015076242E-2</v>
      </c>
      <c r="N518" s="58">
        <v>0.33181345386152772</v>
      </c>
      <c r="O518" s="37"/>
      <c r="P518" s="50" t="s">
        <v>155</v>
      </c>
      <c r="Q518" s="50" t="s">
        <v>156</v>
      </c>
      <c r="R518" s="57">
        <v>6.1425035015076242E-2</v>
      </c>
      <c r="S518" s="58">
        <v>0.1116480076989658</v>
      </c>
      <c r="T518" s="37"/>
      <c r="U518" s="50" t="s">
        <v>155</v>
      </c>
      <c r="V518" s="50" t="s">
        <v>156</v>
      </c>
      <c r="W518" s="57">
        <v>4.7570697875112767E-3</v>
      </c>
      <c r="X518" s="58">
        <v>7.8084367561694708E-4</v>
      </c>
      <c r="Y518" s="37"/>
    </row>
    <row r="519" spans="1:25" x14ac:dyDescent="0.3">
      <c r="A519" s="50" t="s">
        <v>155</v>
      </c>
      <c r="B519" s="50" t="s">
        <v>157</v>
      </c>
      <c r="C519" s="57">
        <v>9.5741190985577981E-3</v>
      </c>
      <c r="D519" s="58">
        <v>3.6219781127630695</v>
      </c>
      <c r="E519" s="37"/>
      <c r="F519" s="50" t="s">
        <v>155</v>
      </c>
      <c r="G519" s="50" t="s">
        <v>157</v>
      </c>
      <c r="H519" s="57">
        <v>2.5730948006811107E-2</v>
      </c>
      <c r="I519" s="58">
        <v>0.92891305555743031</v>
      </c>
      <c r="J519" s="37"/>
      <c r="K519" s="50" t="s">
        <v>155</v>
      </c>
      <c r="L519" s="50" t="s">
        <v>157</v>
      </c>
      <c r="M519" s="57">
        <v>9.5741190985577981E-3</v>
      </c>
      <c r="N519" s="58">
        <v>4.9255882548840779E-2</v>
      </c>
      <c r="O519" s="37"/>
      <c r="P519" s="50" t="s">
        <v>155</v>
      </c>
      <c r="Q519" s="50" t="s">
        <v>157</v>
      </c>
      <c r="R519" s="57">
        <v>9.5741190985577981E-3</v>
      </c>
      <c r="S519" s="58">
        <v>1.657353277883454E-2</v>
      </c>
      <c r="T519" s="37"/>
      <c r="U519" s="50" t="s">
        <v>155</v>
      </c>
      <c r="V519" s="50" t="s">
        <v>157</v>
      </c>
      <c r="W519" s="57">
        <v>2.5730948006811107E-2</v>
      </c>
      <c r="X519" s="58">
        <v>4.0224537805652692E-3</v>
      </c>
      <c r="Y519" s="37"/>
    </row>
    <row r="520" spans="1:25" x14ac:dyDescent="0.3">
      <c r="A520" s="50" t="s">
        <v>155</v>
      </c>
      <c r="B520" s="50" t="s">
        <v>153</v>
      </c>
      <c r="C520" s="57">
        <v>2.2057197037608587E-2</v>
      </c>
      <c r="D520" s="58">
        <v>7.1142679646331901</v>
      </c>
      <c r="E520" s="37"/>
      <c r="F520" s="50" t="s">
        <v>155</v>
      </c>
      <c r="G520" s="50" t="s">
        <v>153</v>
      </c>
      <c r="H520" s="57">
        <v>1.6909917018605058E-2</v>
      </c>
      <c r="I520" s="58">
        <v>0.5452091258480789</v>
      </c>
      <c r="J520" s="37"/>
      <c r="K520" s="50" t="s">
        <v>155</v>
      </c>
      <c r="L520" s="50" t="s">
        <v>153</v>
      </c>
      <c r="M520" s="57">
        <v>2.2057197037608587E-2</v>
      </c>
      <c r="N520" s="58">
        <v>0.10826199584986361</v>
      </c>
      <c r="O520" s="37"/>
      <c r="P520" s="50" t="s">
        <v>155</v>
      </c>
      <c r="Q520" s="50" t="s">
        <v>153</v>
      </c>
      <c r="R520" s="57">
        <v>2.2057197037608587E-2</v>
      </c>
      <c r="S520" s="58">
        <v>3.688591696824612E-2</v>
      </c>
      <c r="T520" s="37"/>
      <c r="U520" s="50" t="s">
        <v>155</v>
      </c>
      <c r="V520" s="50" t="s">
        <v>153</v>
      </c>
      <c r="W520" s="57">
        <v>1.6909917018605058E-2</v>
      </c>
      <c r="X520" s="58">
        <v>2.3008610170525191E-3</v>
      </c>
      <c r="Y520" s="37"/>
    </row>
    <row r="521" spans="1:25" x14ac:dyDescent="0.3">
      <c r="A521" s="50" t="s">
        <v>155</v>
      </c>
      <c r="B521" s="50" t="s">
        <v>154</v>
      </c>
      <c r="C521" s="57">
        <v>0</v>
      </c>
      <c r="D521" s="58">
        <v>0</v>
      </c>
      <c r="E521" s="37"/>
      <c r="F521" s="50" t="s">
        <v>155</v>
      </c>
      <c r="G521" s="50" t="s">
        <v>154</v>
      </c>
      <c r="H521" s="57">
        <v>0</v>
      </c>
      <c r="I521" s="58">
        <v>0</v>
      </c>
      <c r="J521" s="37"/>
      <c r="K521" s="50" t="s">
        <v>155</v>
      </c>
      <c r="L521" s="50" t="s">
        <v>154</v>
      </c>
      <c r="M521" s="57">
        <v>0</v>
      </c>
      <c r="N521" s="58">
        <v>0</v>
      </c>
      <c r="O521" s="37"/>
      <c r="P521" s="50" t="s">
        <v>155</v>
      </c>
      <c r="Q521" s="50" t="s">
        <v>154</v>
      </c>
      <c r="R521" s="57">
        <v>0</v>
      </c>
      <c r="S521" s="58">
        <v>0</v>
      </c>
      <c r="T521" s="37"/>
      <c r="U521" s="50" t="s">
        <v>155</v>
      </c>
      <c r="V521" s="50" t="s">
        <v>154</v>
      </c>
      <c r="W521" s="57">
        <v>0</v>
      </c>
      <c r="X521" s="58">
        <v>0</v>
      </c>
      <c r="Y521" s="37"/>
    </row>
    <row r="522" spans="1:25" x14ac:dyDescent="0.3">
      <c r="A522" s="50" t="s">
        <v>158</v>
      </c>
      <c r="B522" s="50" t="s">
        <v>158</v>
      </c>
      <c r="C522" s="57">
        <v>1</v>
      </c>
      <c r="D522" s="58">
        <v>108.90838636649271</v>
      </c>
      <c r="E522" s="37"/>
      <c r="F522" s="50" t="s">
        <v>158</v>
      </c>
      <c r="G522" s="50" t="s">
        <v>158</v>
      </c>
      <c r="H522" s="57">
        <v>1</v>
      </c>
      <c r="I522" s="58">
        <v>11.172033299229405</v>
      </c>
      <c r="J522" s="37"/>
      <c r="K522" s="50" t="s">
        <v>158</v>
      </c>
      <c r="L522" s="50" t="s">
        <v>158</v>
      </c>
      <c r="M522" s="57">
        <v>1</v>
      </c>
      <c r="N522" s="58">
        <v>4.9915761870925826</v>
      </c>
      <c r="O522" s="37"/>
      <c r="P522" s="50" t="s">
        <v>158</v>
      </c>
      <c r="Q522" s="50" t="s">
        <v>158</v>
      </c>
      <c r="R522" s="57">
        <v>1</v>
      </c>
      <c r="S522" s="58">
        <v>1.7214241914669464</v>
      </c>
      <c r="T522" s="37"/>
      <c r="U522" s="50" t="s">
        <v>158</v>
      </c>
      <c r="V522" s="50" t="s">
        <v>158</v>
      </c>
      <c r="W522" s="57">
        <v>1</v>
      </c>
      <c r="X522" s="58">
        <v>7.4139327977184935E-2</v>
      </c>
      <c r="Y522" s="37"/>
    </row>
    <row r="523" spans="1:25" x14ac:dyDescent="0.3">
      <c r="A523" s="50" t="s">
        <v>159</v>
      </c>
      <c r="B523" s="50" t="s">
        <v>160</v>
      </c>
      <c r="C523" s="57">
        <v>1</v>
      </c>
      <c r="D523" s="58">
        <v>6.3661138902810128</v>
      </c>
      <c r="E523" s="37"/>
      <c r="F523" s="50" t="s">
        <v>159</v>
      </c>
      <c r="G523" s="50" t="s">
        <v>160</v>
      </c>
      <c r="H523" s="57">
        <v>1</v>
      </c>
      <c r="I523" s="58">
        <v>0.61908129267200129</v>
      </c>
      <c r="J523" s="37"/>
      <c r="K523" s="50" t="s">
        <v>159</v>
      </c>
      <c r="L523" s="50" t="s">
        <v>160</v>
      </c>
      <c r="M523" s="57">
        <v>1</v>
      </c>
      <c r="N523" s="58">
        <v>0.24880032667991231</v>
      </c>
      <c r="O523" s="37"/>
      <c r="P523" s="50" t="s">
        <v>159</v>
      </c>
      <c r="Q523" s="50" t="s">
        <v>160</v>
      </c>
      <c r="R523" s="57">
        <v>1</v>
      </c>
      <c r="S523" s="58">
        <v>8.6156035626322278E-2</v>
      </c>
      <c r="T523" s="37"/>
      <c r="U523" s="50" t="s">
        <v>159</v>
      </c>
      <c r="V523" s="50" t="s">
        <v>160</v>
      </c>
      <c r="W523" s="57">
        <v>1</v>
      </c>
      <c r="X523" s="58">
        <v>4.0325582284727809E-3</v>
      </c>
      <c r="Y523" s="37"/>
    </row>
    <row r="524" spans="1:25" x14ac:dyDescent="0.3">
      <c r="A524" s="50" t="s">
        <v>159</v>
      </c>
      <c r="B524" s="50" t="s">
        <v>161</v>
      </c>
      <c r="C524" s="57">
        <v>1</v>
      </c>
      <c r="D524" s="58">
        <v>38.164710388697706</v>
      </c>
      <c r="E524" s="37"/>
      <c r="F524" s="50" t="s">
        <v>159</v>
      </c>
      <c r="G524" s="50" t="s">
        <v>161</v>
      </c>
      <c r="H524" s="57">
        <v>1</v>
      </c>
      <c r="I524" s="58">
        <v>3.7113785032904256</v>
      </c>
      <c r="J524" s="37"/>
      <c r="K524" s="50" t="s">
        <v>159</v>
      </c>
      <c r="L524" s="50" t="s">
        <v>161</v>
      </c>
      <c r="M524" s="57">
        <v>1</v>
      </c>
      <c r="N524" s="58">
        <v>1.4915523938157333</v>
      </c>
      <c r="O524" s="37"/>
      <c r="P524" s="50" t="s">
        <v>159</v>
      </c>
      <c r="Q524" s="50" t="s">
        <v>161</v>
      </c>
      <c r="R524" s="57">
        <v>1</v>
      </c>
      <c r="S524" s="58">
        <v>0.51650350662698674</v>
      </c>
      <c r="T524" s="37"/>
      <c r="U524" s="50" t="s">
        <v>159</v>
      </c>
      <c r="V524" s="50" t="s">
        <v>161</v>
      </c>
      <c r="W524" s="57">
        <v>1</v>
      </c>
      <c r="X524" s="58">
        <v>2.4175096388109083E-2</v>
      </c>
      <c r="Y524" s="37"/>
    </row>
    <row r="525" spans="1:25" x14ac:dyDescent="0.3">
      <c r="A525" s="50" t="s">
        <v>159</v>
      </c>
      <c r="B525" s="50" t="s">
        <v>162</v>
      </c>
      <c r="C525" s="57">
        <v>1</v>
      </c>
      <c r="D525" s="58">
        <v>38.164710388697706</v>
      </c>
      <c r="E525" s="37"/>
      <c r="F525" s="50" t="s">
        <v>159</v>
      </c>
      <c r="G525" s="50" t="s">
        <v>162</v>
      </c>
      <c r="H525" s="57">
        <v>1</v>
      </c>
      <c r="I525" s="58">
        <v>3.7113785032904256</v>
      </c>
      <c r="J525" s="37"/>
      <c r="K525" s="50" t="s">
        <v>159</v>
      </c>
      <c r="L525" s="50" t="s">
        <v>162</v>
      </c>
      <c r="M525" s="57">
        <v>1</v>
      </c>
      <c r="N525" s="58">
        <v>1.4915523938157333</v>
      </c>
      <c r="O525" s="37"/>
      <c r="P525" s="50" t="s">
        <v>159</v>
      </c>
      <c r="Q525" s="50" t="s">
        <v>162</v>
      </c>
      <c r="R525" s="57">
        <v>1</v>
      </c>
      <c r="S525" s="58">
        <v>0.51650350662698674</v>
      </c>
      <c r="T525" s="37"/>
      <c r="U525" s="50" t="s">
        <v>159</v>
      </c>
      <c r="V525" s="50" t="s">
        <v>162</v>
      </c>
      <c r="W525" s="57">
        <v>1</v>
      </c>
      <c r="X525" s="58">
        <v>2.4175096388109083E-2</v>
      </c>
      <c r="Y525" s="37"/>
    </row>
    <row r="526" spans="1:25" ht="15.5" customHeight="1" x14ac:dyDescent="0.3">
      <c r="A526" s="50" t="s">
        <v>163</v>
      </c>
      <c r="B526" s="50" t="s">
        <v>160</v>
      </c>
      <c r="C526" s="57">
        <v>1</v>
      </c>
      <c r="D526" s="58">
        <v>9.6882592014577291</v>
      </c>
      <c r="E526" s="37"/>
      <c r="F526" s="50" t="s">
        <v>163</v>
      </c>
      <c r="G526" s="50" t="s">
        <v>160</v>
      </c>
      <c r="H526" s="57">
        <v>1</v>
      </c>
      <c r="I526" s="58">
        <v>0.94214777390906923</v>
      </c>
      <c r="J526" s="37"/>
      <c r="K526" s="50" t="s">
        <v>163</v>
      </c>
      <c r="L526" s="50" t="s">
        <v>160</v>
      </c>
      <c r="M526" s="57">
        <v>1</v>
      </c>
      <c r="N526" s="58">
        <v>0.37863633856163209</v>
      </c>
      <c r="O526" s="37"/>
      <c r="P526" s="50" t="s">
        <v>163</v>
      </c>
      <c r="Q526" s="50" t="s">
        <v>160</v>
      </c>
      <c r="R526" s="57">
        <v>1</v>
      </c>
      <c r="S526" s="58">
        <v>0.13111641093825788</v>
      </c>
      <c r="T526" s="37"/>
      <c r="U526" s="50" t="s">
        <v>163</v>
      </c>
      <c r="V526" s="50" t="s">
        <v>160</v>
      </c>
      <c r="W526" s="57">
        <v>1</v>
      </c>
      <c r="X526" s="58">
        <v>6.1369416312297429E-3</v>
      </c>
      <c r="Y526" s="37"/>
    </row>
    <row r="527" spans="1:25" x14ac:dyDescent="0.3">
      <c r="A527" s="50" t="s">
        <v>163</v>
      </c>
      <c r="B527" s="50" t="s">
        <v>164</v>
      </c>
      <c r="C527" s="57">
        <v>1</v>
      </c>
      <c r="D527" s="58">
        <v>5.6719057737061815</v>
      </c>
      <c r="E527" s="37"/>
      <c r="F527" s="50" t="s">
        <v>163</v>
      </c>
      <c r="G527" s="50" t="s">
        <v>164</v>
      </c>
      <c r="H527" s="57">
        <v>1</v>
      </c>
      <c r="I527" s="58">
        <v>0.55157209230273629</v>
      </c>
      <c r="J527" s="37"/>
      <c r="K527" s="50" t="s">
        <v>163</v>
      </c>
      <c r="L527" s="50" t="s">
        <v>164</v>
      </c>
      <c r="M527" s="57">
        <v>1</v>
      </c>
      <c r="N527" s="58">
        <v>0.22166929993982357</v>
      </c>
      <c r="O527" s="37"/>
      <c r="P527" s="50" t="s">
        <v>163</v>
      </c>
      <c r="Q527" s="50" t="s">
        <v>164</v>
      </c>
      <c r="R527" s="57">
        <v>1</v>
      </c>
      <c r="S527" s="58">
        <v>7.6760944640750353E-2</v>
      </c>
      <c r="T527" s="37"/>
      <c r="U527" s="50" t="s">
        <v>163</v>
      </c>
      <c r="V527" s="50" t="s">
        <v>164</v>
      </c>
      <c r="W527" s="57">
        <v>1</v>
      </c>
      <c r="X527" s="58">
        <v>3.592818270782068E-3</v>
      </c>
      <c r="Y527" s="37"/>
    </row>
    <row r="528" spans="1:25" x14ac:dyDescent="0.3">
      <c r="A528" s="50" t="s">
        <v>163</v>
      </c>
      <c r="B528" s="50" t="s">
        <v>162</v>
      </c>
      <c r="C528" s="57">
        <v>1</v>
      </c>
      <c r="D528" s="58">
        <v>15.265360650739687</v>
      </c>
      <c r="E528" s="37"/>
      <c r="F528" s="50" t="s">
        <v>163</v>
      </c>
      <c r="G528" s="50" t="s">
        <v>162</v>
      </c>
      <c r="H528" s="57">
        <v>1</v>
      </c>
      <c r="I528" s="58">
        <v>1.4845004923949086</v>
      </c>
      <c r="J528" s="37"/>
      <c r="K528" s="50" t="s">
        <v>163</v>
      </c>
      <c r="L528" s="50" t="s">
        <v>162</v>
      </c>
      <c r="M528" s="57">
        <v>1</v>
      </c>
      <c r="N528" s="58">
        <v>0.59660049792528302</v>
      </c>
      <c r="O528" s="37"/>
      <c r="P528" s="50" t="s">
        <v>163</v>
      </c>
      <c r="Q528" s="50" t="s">
        <v>162</v>
      </c>
      <c r="R528" s="57">
        <v>1</v>
      </c>
      <c r="S528" s="58">
        <v>0.20659431778021978</v>
      </c>
      <c r="T528" s="37"/>
      <c r="U528" s="50" t="s">
        <v>163</v>
      </c>
      <c r="V528" s="50" t="s">
        <v>162</v>
      </c>
      <c r="W528" s="57">
        <v>1</v>
      </c>
      <c r="X528" s="58">
        <v>9.6697069458221117E-3</v>
      </c>
      <c r="Y528" s="37"/>
    </row>
    <row r="529" spans="1:25" x14ac:dyDescent="0.3">
      <c r="A529" s="50" t="s">
        <v>167</v>
      </c>
      <c r="B529" s="50" t="s">
        <v>168</v>
      </c>
      <c r="C529" s="57">
        <v>1</v>
      </c>
      <c r="D529" s="58">
        <v>56.873388465122737</v>
      </c>
      <c r="E529" s="37"/>
      <c r="F529" s="50" t="s">
        <v>167</v>
      </c>
      <c r="G529" s="50" t="s">
        <v>168</v>
      </c>
      <c r="H529" s="57">
        <v>1</v>
      </c>
      <c r="I529" s="58">
        <v>10.018235143508695</v>
      </c>
      <c r="J529" s="37"/>
      <c r="K529" s="50" t="s">
        <v>167</v>
      </c>
      <c r="L529" s="50" t="s">
        <v>168</v>
      </c>
      <c r="M529" s="57">
        <v>1</v>
      </c>
      <c r="N529" s="58">
        <v>2.2227245496061148</v>
      </c>
      <c r="O529" s="37"/>
      <c r="P529" s="50" t="s">
        <v>167</v>
      </c>
      <c r="Q529" s="50" t="s">
        <v>168</v>
      </c>
      <c r="R529" s="57">
        <v>1</v>
      </c>
      <c r="S529" s="58">
        <v>0.76969808697131015</v>
      </c>
      <c r="T529" s="37"/>
      <c r="U529" s="50" t="s">
        <v>167</v>
      </c>
      <c r="V529" s="50" t="s">
        <v>168</v>
      </c>
      <c r="W529" s="57">
        <v>1</v>
      </c>
      <c r="X529" s="58">
        <v>6.525656168411352E-2</v>
      </c>
      <c r="Y529" s="37"/>
    </row>
    <row r="530" spans="1:25" x14ac:dyDescent="0.3">
      <c r="A530" s="50" t="s">
        <v>167</v>
      </c>
      <c r="B530" s="50" t="s">
        <v>169</v>
      </c>
      <c r="C530" s="57">
        <v>1</v>
      </c>
      <c r="D530" s="58">
        <v>39.811371925585917</v>
      </c>
      <c r="E530" s="37"/>
      <c r="F530" s="50" t="s">
        <v>167</v>
      </c>
      <c r="G530" s="50" t="s">
        <v>169</v>
      </c>
      <c r="H530" s="57">
        <v>1</v>
      </c>
      <c r="I530" s="58">
        <v>7.0127646004560882</v>
      </c>
      <c r="J530" s="37"/>
      <c r="K530" s="50" t="s">
        <v>167</v>
      </c>
      <c r="L530" s="50" t="s">
        <v>169</v>
      </c>
      <c r="M530" s="57">
        <v>1</v>
      </c>
      <c r="N530" s="58">
        <v>1.5559071847242805</v>
      </c>
      <c r="O530" s="37"/>
      <c r="P530" s="50" t="s">
        <v>167</v>
      </c>
      <c r="Q530" s="50" t="s">
        <v>169</v>
      </c>
      <c r="R530" s="57">
        <v>1</v>
      </c>
      <c r="S530" s="58">
        <v>0.53878866087991717</v>
      </c>
      <c r="T530" s="37"/>
      <c r="U530" s="50" t="s">
        <v>167</v>
      </c>
      <c r="V530" s="50" t="s">
        <v>169</v>
      </c>
      <c r="W530" s="57">
        <v>1</v>
      </c>
      <c r="X530" s="58">
        <v>4.5679593178879464E-2</v>
      </c>
      <c r="Y530" s="37"/>
    </row>
    <row r="531" spans="1:25" x14ac:dyDescent="0.3">
      <c r="A531" s="50" t="s">
        <v>167</v>
      </c>
      <c r="B531" s="50" t="s">
        <v>170</v>
      </c>
      <c r="C531" s="57">
        <v>1</v>
      </c>
      <c r="D531" s="58">
        <v>39.811371925585917</v>
      </c>
      <c r="E531" s="37"/>
      <c r="F531" s="50" t="s">
        <v>167</v>
      </c>
      <c r="G531" s="50" t="s">
        <v>170</v>
      </c>
      <c r="H531" s="57">
        <v>1</v>
      </c>
      <c r="I531" s="58">
        <v>7.0127646004560882</v>
      </c>
      <c r="J531" s="37"/>
      <c r="K531" s="50" t="s">
        <v>167</v>
      </c>
      <c r="L531" s="50" t="s">
        <v>170</v>
      </c>
      <c r="M531" s="57">
        <v>1</v>
      </c>
      <c r="N531" s="58">
        <v>1.5559071847242805</v>
      </c>
      <c r="O531" s="37"/>
      <c r="P531" s="50" t="s">
        <v>167</v>
      </c>
      <c r="Q531" s="50" t="s">
        <v>170</v>
      </c>
      <c r="R531" s="57">
        <v>1</v>
      </c>
      <c r="S531" s="58">
        <v>0.53878866087991717</v>
      </c>
      <c r="T531" s="37"/>
      <c r="U531" s="50" t="s">
        <v>167</v>
      </c>
      <c r="V531" s="50" t="s">
        <v>170</v>
      </c>
      <c r="W531" s="57">
        <v>1</v>
      </c>
      <c r="X531" s="58">
        <v>4.5679593178879464E-2</v>
      </c>
      <c r="Y531" s="37"/>
    </row>
    <row r="532" spans="1:25" x14ac:dyDescent="0.3">
      <c r="A532" s="50" t="s">
        <v>167</v>
      </c>
      <c r="B532" s="50" t="s">
        <v>171</v>
      </c>
      <c r="C532" s="57">
        <v>1</v>
      </c>
      <c r="D532" s="58">
        <v>113.74677693024547</v>
      </c>
      <c r="E532" s="37"/>
      <c r="F532" s="50" t="s">
        <v>167</v>
      </c>
      <c r="G532" s="50" t="s">
        <v>171</v>
      </c>
      <c r="H532" s="57">
        <v>1</v>
      </c>
      <c r="I532" s="58">
        <v>20.036470287017391</v>
      </c>
      <c r="J532" s="37"/>
      <c r="K532" s="50" t="s">
        <v>167</v>
      </c>
      <c r="L532" s="50" t="s">
        <v>171</v>
      </c>
      <c r="M532" s="57">
        <v>1</v>
      </c>
      <c r="N532" s="58">
        <v>4.4454490992122295</v>
      </c>
      <c r="O532" s="37"/>
      <c r="P532" s="50" t="s">
        <v>167</v>
      </c>
      <c r="Q532" s="50" t="s">
        <v>171</v>
      </c>
      <c r="R532" s="57">
        <v>1</v>
      </c>
      <c r="S532" s="58">
        <v>1.5393961739426203</v>
      </c>
      <c r="T532" s="37"/>
      <c r="U532" s="50" t="s">
        <v>167</v>
      </c>
      <c r="V532" s="50" t="s">
        <v>171</v>
      </c>
      <c r="W532" s="57">
        <v>1</v>
      </c>
      <c r="X532" s="58">
        <v>0.13051312336822704</v>
      </c>
      <c r="Y532" s="37"/>
    </row>
    <row r="533" spans="1:25" x14ac:dyDescent="0.3">
      <c r="A533" s="50" t="s">
        <v>167</v>
      </c>
      <c r="B533" s="50" t="s">
        <v>172</v>
      </c>
      <c r="C533" s="57">
        <v>1</v>
      </c>
      <c r="D533" s="58">
        <v>17.06201653953682</v>
      </c>
      <c r="E533" s="37"/>
      <c r="F533" s="50" t="s">
        <v>167</v>
      </c>
      <c r="G533" s="50" t="s">
        <v>172</v>
      </c>
      <c r="H533" s="57">
        <v>1</v>
      </c>
      <c r="I533" s="58">
        <v>3.005470543052609</v>
      </c>
      <c r="J533" s="37"/>
      <c r="K533" s="50" t="s">
        <v>167</v>
      </c>
      <c r="L533" s="50" t="s">
        <v>172</v>
      </c>
      <c r="M533" s="57">
        <v>1</v>
      </c>
      <c r="N533" s="58">
        <v>0.66681736488183441</v>
      </c>
      <c r="O533" s="37"/>
      <c r="P533" s="50" t="s">
        <v>167</v>
      </c>
      <c r="Q533" s="50" t="s">
        <v>172</v>
      </c>
      <c r="R533" s="57">
        <v>1</v>
      </c>
      <c r="S533" s="58">
        <v>0.23090942609139306</v>
      </c>
      <c r="T533" s="37"/>
      <c r="U533" s="50" t="s">
        <v>167</v>
      </c>
      <c r="V533" s="50" t="s">
        <v>172</v>
      </c>
      <c r="W533" s="57">
        <v>1</v>
      </c>
      <c r="X533" s="58">
        <v>1.9576968505234056E-2</v>
      </c>
      <c r="Y533" s="37"/>
    </row>
    <row r="534" spans="1:25" x14ac:dyDescent="0.3">
      <c r="A534" s="50" t="s">
        <v>173</v>
      </c>
      <c r="B534" s="50" t="s">
        <v>3</v>
      </c>
      <c r="C534" s="57">
        <v>1</v>
      </c>
      <c r="D534" s="58">
        <v>94.234437445108895</v>
      </c>
      <c r="E534" s="37"/>
      <c r="F534" s="50" t="s">
        <v>173</v>
      </c>
      <c r="G534" s="50" t="s">
        <v>3</v>
      </c>
      <c r="H534" s="57">
        <v>1</v>
      </c>
      <c r="I534" s="58">
        <v>11.020058657859568</v>
      </c>
      <c r="J534" s="37"/>
      <c r="K534" s="50" t="s">
        <v>173</v>
      </c>
      <c r="L534" s="50" t="s">
        <v>3</v>
      </c>
      <c r="M534" s="57">
        <v>1</v>
      </c>
      <c r="N534" s="58">
        <v>3.6828682654632678</v>
      </c>
      <c r="O534" s="37"/>
      <c r="P534" s="50" t="s">
        <v>173</v>
      </c>
      <c r="Q534" s="50" t="s">
        <v>3</v>
      </c>
      <c r="R534" s="57">
        <v>1</v>
      </c>
      <c r="S534" s="58">
        <v>1.275325212472574</v>
      </c>
      <c r="T534" s="37"/>
      <c r="U534" s="50" t="s">
        <v>173</v>
      </c>
      <c r="V534" s="50" t="s">
        <v>3</v>
      </c>
      <c r="W534" s="57">
        <v>1</v>
      </c>
      <c r="X534" s="58">
        <v>7.1782217852524879E-2</v>
      </c>
      <c r="Y534" s="37"/>
    </row>
    <row r="535" spans="1:25" x14ac:dyDescent="0.3">
      <c r="A535" s="50" t="s">
        <v>173</v>
      </c>
      <c r="B535" s="50" t="s">
        <v>174</v>
      </c>
      <c r="C535" s="57">
        <v>1</v>
      </c>
      <c r="D535" s="58">
        <v>29.04486085636918</v>
      </c>
      <c r="E535" s="37"/>
      <c r="F535" s="50" t="s">
        <v>173</v>
      </c>
      <c r="G535" s="50" t="s">
        <v>174</v>
      </c>
      <c r="H535" s="57">
        <v>1</v>
      </c>
      <c r="I535" s="58">
        <v>3.005470543052609</v>
      </c>
      <c r="J535" s="37"/>
      <c r="K535" s="50" t="s">
        <v>173</v>
      </c>
      <c r="L535" s="50" t="s">
        <v>174</v>
      </c>
      <c r="M535" s="57">
        <v>1</v>
      </c>
      <c r="N535" s="58">
        <v>1.1351306297660759</v>
      </c>
      <c r="O535" s="37"/>
      <c r="P535" s="50" t="s">
        <v>173</v>
      </c>
      <c r="Q535" s="50" t="s">
        <v>174</v>
      </c>
      <c r="R535" s="57">
        <v>1</v>
      </c>
      <c r="S535" s="58">
        <v>0.39307968877579341</v>
      </c>
      <c r="T535" s="37"/>
      <c r="U535" s="50" t="s">
        <v>173</v>
      </c>
      <c r="V535" s="50" t="s">
        <v>174</v>
      </c>
      <c r="W535" s="57">
        <v>1</v>
      </c>
      <c r="X535" s="58">
        <v>1.9576968505234053E-2</v>
      </c>
      <c r="Y535" s="37"/>
    </row>
    <row r="536" spans="1:25" x14ac:dyDescent="0.3">
      <c r="A536" s="50" t="s">
        <v>173</v>
      </c>
      <c r="B536" s="50" t="s">
        <v>175</v>
      </c>
      <c r="C536" s="57">
        <v>1</v>
      </c>
      <c r="D536" s="58">
        <v>29.04486085636918</v>
      </c>
      <c r="E536" s="37"/>
      <c r="F536" s="50" t="s">
        <v>173</v>
      </c>
      <c r="G536" s="50" t="s">
        <v>175</v>
      </c>
      <c r="H536" s="57">
        <v>1</v>
      </c>
      <c r="I536" s="58">
        <v>3.005470543052609</v>
      </c>
      <c r="J536" s="37"/>
      <c r="K536" s="50" t="s">
        <v>173</v>
      </c>
      <c r="L536" s="50" t="s">
        <v>175</v>
      </c>
      <c r="M536" s="57">
        <v>1</v>
      </c>
      <c r="N536" s="58">
        <v>1.1351306297660759</v>
      </c>
      <c r="O536" s="37"/>
      <c r="P536" s="50" t="s">
        <v>173</v>
      </c>
      <c r="Q536" s="50" t="s">
        <v>175</v>
      </c>
      <c r="R536" s="57">
        <v>1</v>
      </c>
      <c r="S536" s="58">
        <v>0.39307968877579341</v>
      </c>
      <c r="T536" s="37"/>
      <c r="U536" s="50" t="s">
        <v>173</v>
      </c>
      <c r="V536" s="50" t="s">
        <v>175</v>
      </c>
      <c r="W536" s="57">
        <v>1</v>
      </c>
      <c r="X536" s="58">
        <v>1.9576968505234053E-2</v>
      </c>
      <c r="Y536" s="37"/>
    </row>
    <row r="537" spans="1:25" x14ac:dyDescent="0.3">
      <c r="A537" s="50" t="s">
        <v>173</v>
      </c>
      <c r="B537" s="50" t="s">
        <v>176</v>
      </c>
      <c r="C537" s="57">
        <v>1</v>
      </c>
      <c r="D537" s="58">
        <v>5.7167662637932981</v>
      </c>
      <c r="E537" s="37"/>
      <c r="F537" s="50" t="s">
        <v>173</v>
      </c>
      <c r="G537" s="50" t="s">
        <v>176</v>
      </c>
      <c r="H537" s="57">
        <v>1</v>
      </c>
      <c r="I537" s="58">
        <v>0.7008130191780878</v>
      </c>
      <c r="J537" s="37"/>
      <c r="K537" s="50" t="s">
        <v>173</v>
      </c>
      <c r="L537" s="50" t="s">
        <v>176</v>
      </c>
      <c r="M537" s="57">
        <v>1</v>
      </c>
      <c r="N537" s="58">
        <v>0.22342253665237047</v>
      </c>
      <c r="O537" s="37"/>
      <c r="P537" s="50" t="s">
        <v>173</v>
      </c>
      <c r="Q537" s="50" t="s">
        <v>176</v>
      </c>
      <c r="R537" s="57">
        <v>1</v>
      </c>
      <c r="S537" s="58">
        <v>7.736806572729904E-2</v>
      </c>
      <c r="T537" s="37"/>
      <c r="U537" s="50" t="s">
        <v>173</v>
      </c>
      <c r="V537" s="50" t="s">
        <v>176</v>
      </c>
      <c r="W537" s="57">
        <v>1</v>
      </c>
      <c r="X537" s="58">
        <v>4.5649405668679198E-3</v>
      </c>
      <c r="Y537" s="37"/>
    </row>
    <row r="538" spans="1:25" x14ac:dyDescent="0.3">
      <c r="A538" s="50" t="s">
        <v>173</v>
      </c>
      <c r="B538" s="50" t="s">
        <v>6</v>
      </c>
      <c r="C538" s="57">
        <v>1</v>
      </c>
      <c r="D538" s="58">
        <v>15.39838654924969</v>
      </c>
      <c r="E538" s="37"/>
      <c r="F538" s="50" t="s">
        <v>173</v>
      </c>
      <c r="G538" s="50" t="s">
        <v>6</v>
      </c>
      <c r="H538" s="57">
        <v>1</v>
      </c>
      <c r="I538" s="58">
        <v>1.887673777463559</v>
      </c>
      <c r="J538" s="37"/>
      <c r="K538" s="50" t="s">
        <v>173</v>
      </c>
      <c r="L538" s="50" t="s">
        <v>6</v>
      </c>
      <c r="M538" s="57">
        <v>1</v>
      </c>
      <c r="N538" s="58">
        <v>0.60179941324106245</v>
      </c>
      <c r="O538" s="37"/>
      <c r="P538" s="50" t="s">
        <v>173</v>
      </c>
      <c r="Q538" s="50" t="s">
        <v>6</v>
      </c>
      <c r="R538" s="57">
        <v>1</v>
      </c>
      <c r="S538" s="58">
        <v>0.20839462865256353</v>
      </c>
      <c r="T538" s="37"/>
      <c r="U538" s="50" t="s">
        <v>173</v>
      </c>
      <c r="V538" s="50" t="s">
        <v>6</v>
      </c>
      <c r="W538" s="57">
        <v>1</v>
      </c>
      <c r="X538" s="58">
        <v>1.2295888301079722E-2</v>
      </c>
      <c r="Y538" s="37"/>
    </row>
    <row r="539" spans="1:25" ht="14.5" thickBot="1" x14ac:dyDescent="0.35">
      <c r="A539" s="50" t="s">
        <v>165</v>
      </c>
      <c r="B539" s="50" t="s">
        <v>165</v>
      </c>
      <c r="C539" s="57">
        <v>1</v>
      </c>
      <c r="D539" s="58">
        <v>66.480459293467234</v>
      </c>
      <c r="E539" s="37"/>
      <c r="F539" s="50" t="s">
        <v>165</v>
      </c>
      <c r="G539" s="50" t="s">
        <v>165</v>
      </c>
      <c r="H539" s="57">
        <v>1</v>
      </c>
      <c r="I539" s="58">
        <v>5.4261013181652871</v>
      </c>
      <c r="J539" s="37"/>
      <c r="K539" s="50" t="s">
        <v>165</v>
      </c>
      <c r="L539" s="50" t="s">
        <v>165</v>
      </c>
      <c r="M539" s="57">
        <v>1</v>
      </c>
      <c r="N539" s="58">
        <v>2.5981878859090184</v>
      </c>
      <c r="O539" s="37"/>
      <c r="P539" s="50" t="s">
        <v>165</v>
      </c>
      <c r="Q539" s="50" t="s">
        <v>165</v>
      </c>
      <c r="R539" s="57">
        <v>1</v>
      </c>
      <c r="S539" s="58">
        <v>0.89971573208681632</v>
      </c>
      <c r="T539" s="37"/>
      <c r="U539" s="50" t="s">
        <v>165</v>
      </c>
      <c r="V539" s="50" t="s">
        <v>165</v>
      </c>
      <c r="W539" s="57">
        <v>1</v>
      </c>
      <c r="X539" s="58">
        <v>3.5344420479343018E-2</v>
      </c>
      <c r="Y539" s="37"/>
    </row>
    <row r="540" spans="1:25" ht="15" thickTop="1" thickBot="1" x14ac:dyDescent="0.35">
      <c r="A540" s="72"/>
      <c r="B540" s="72"/>
      <c r="C540" s="59"/>
      <c r="D540" s="60">
        <f>SUM(D513:D539)</f>
        <v>817.22095799999988</v>
      </c>
      <c r="E540" s="37"/>
      <c r="F540" s="72"/>
      <c r="G540" s="72"/>
      <c r="H540" s="59"/>
      <c r="I540" s="60">
        <f>SUM(I513:I539)</f>
        <v>100.18235143508693</v>
      </c>
      <c r="J540" s="37"/>
      <c r="K540" s="72"/>
      <c r="L540" s="72"/>
      <c r="M540" s="59"/>
      <c r="N540" s="60">
        <f>SUM(N513:N539)</f>
        <v>31.938611973386443</v>
      </c>
      <c r="O540" s="37"/>
      <c r="P540" s="72"/>
      <c r="Q540" s="72"/>
      <c r="R540" s="59"/>
      <c r="S540" s="60">
        <f>SUM(S513:S539)</f>
        <v>11.05988978292018</v>
      </c>
      <c r="T540" s="37"/>
      <c r="U540" s="72"/>
      <c r="V540" s="72"/>
      <c r="W540" s="59"/>
      <c r="X540" s="60">
        <f>SUM(X513:X539)</f>
        <v>0.65256561684113523</v>
      </c>
      <c r="Y540" s="37"/>
    </row>
    <row r="541" spans="1:25" ht="14.5" thickTop="1" x14ac:dyDescent="0.3">
      <c r="A541" s="44"/>
      <c r="B541" s="47"/>
      <c r="C541" s="45"/>
      <c r="D541" s="46"/>
      <c r="E541" s="37"/>
      <c r="F541" s="44"/>
      <c r="G541" s="47"/>
      <c r="H541" s="45"/>
      <c r="I541" s="46"/>
      <c r="J541" s="37"/>
      <c r="K541" s="44"/>
      <c r="L541" s="47"/>
      <c r="M541" s="45"/>
      <c r="N541" s="46"/>
      <c r="O541" s="37"/>
      <c r="P541" s="44"/>
      <c r="Q541" s="47"/>
      <c r="R541" s="45"/>
      <c r="S541" s="46"/>
      <c r="T541" s="37"/>
      <c r="U541" s="44"/>
      <c r="V541" s="47"/>
      <c r="W541" s="45"/>
      <c r="X541" s="46"/>
      <c r="Y541" s="37"/>
    </row>
    <row r="542" spans="1:25" x14ac:dyDescent="0.3">
      <c r="A542" s="44"/>
      <c r="B542" s="47"/>
      <c r="C542" s="45"/>
      <c r="D542" s="46"/>
      <c r="E542" s="37"/>
      <c r="F542" s="44"/>
      <c r="G542" s="47"/>
      <c r="H542" s="45"/>
      <c r="I542" s="46"/>
      <c r="J542" s="37"/>
      <c r="K542" s="44"/>
      <c r="L542" s="47"/>
      <c r="M542" s="45"/>
      <c r="N542" s="46"/>
      <c r="O542" s="37"/>
      <c r="P542" s="44"/>
      <c r="Q542" s="47"/>
      <c r="R542" s="45"/>
      <c r="S542" s="46"/>
      <c r="T542" s="37"/>
      <c r="U542" s="44"/>
      <c r="V542" s="47"/>
      <c r="W542" s="45"/>
      <c r="X542" s="46"/>
      <c r="Y542" s="37"/>
    </row>
    <row r="543" spans="1:25" x14ac:dyDescent="0.3">
      <c r="A543" s="44"/>
      <c r="B543" s="47"/>
      <c r="C543" s="45"/>
      <c r="D543" s="46"/>
      <c r="E543" s="37"/>
      <c r="F543" s="44"/>
      <c r="G543" s="47"/>
      <c r="H543" s="45"/>
      <c r="I543" s="46"/>
      <c r="J543" s="37"/>
      <c r="K543" s="44"/>
      <c r="L543" s="47"/>
      <c r="M543" s="45"/>
      <c r="N543" s="46"/>
      <c r="O543" s="37"/>
      <c r="P543" s="44"/>
      <c r="Q543" s="47"/>
      <c r="R543" s="45"/>
      <c r="S543" s="46"/>
      <c r="T543" s="37"/>
      <c r="U543" s="44"/>
      <c r="V543" s="47"/>
      <c r="W543" s="45"/>
      <c r="X543" s="46"/>
      <c r="Y543" s="37"/>
    </row>
    <row r="544" spans="1:25" x14ac:dyDescent="0.3">
      <c r="A544" s="44"/>
      <c r="B544" s="47"/>
      <c r="C544" s="45"/>
      <c r="D544" s="46"/>
      <c r="E544" s="37"/>
      <c r="F544" s="44"/>
      <c r="G544" s="47"/>
      <c r="H544" s="45"/>
      <c r="I544" s="46"/>
      <c r="J544" s="37"/>
      <c r="K544" s="44"/>
      <c r="L544" s="47"/>
      <c r="M544" s="45"/>
      <c r="N544" s="46"/>
      <c r="O544" s="37"/>
      <c r="P544" s="44"/>
      <c r="Q544" s="47"/>
      <c r="R544" s="45"/>
      <c r="S544" s="46"/>
      <c r="T544" s="37"/>
      <c r="U544" s="44"/>
      <c r="V544" s="47"/>
      <c r="W544" s="45"/>
      <c r="X544" s="46"/>
      <c r="Y544" s="37"/>
    </row>
    <row r="545" spans="1:25" x14ac:dyDescent="0.3">
      <c r="A545" s="44"/>
      <c r="B545" s="47"/>
      <c r="C545" s="45"/>
      <c r="D545" s="46"/>
      <c r="E545" s="37"/>
      <c r="F545" s="44"/>
      <c r="G545" s="47"/>
      <c r="H545" s="45"/>
      <c r="I545" s="46"/>
      <c r="J545" s="37"/>
      <c r="K545" s="44"/>
      <c r="L545" s="47"/>
      <c r="M545" s="45"/>
      <c r="N545" s="46"/>
      <c r="O545" s="37"/>
      <c r="P545" s="44"/>
      <c r="Q545" s="47"/>
      <c r="R545" s="45"/>
      <c r="S545" s="46"/>
      <c r="T545" s="37"/>
      <c r="U545" s="44"/>
      <c r="V545" s="47"/>
      <c r="W545" s="45"/>
      <c r="X545" s="46"/>
      <c r="Y545" s="37"/>
    </row>
    <row r="546" spans="1:25" x14ac:dyDescent="0.3">
      <c r="A546" s="44"/>
      <c r="B546" s="47"/>
      <c r="C546" s="45"/>
      <c r="D546" s="46"/>
      <c r="E546" s="37"/>
      <c r="F546" s="44"/>
      <c r="G546" s="47"/>
      <c r="H546" s="45"/>
      <c r="I546" s="46"/>
      <c r="J546" s="37"/>
      <c r="K546" s="44"/>
      <c r="L546" s="47"/>
      <c r="M546" s="45"/>
      <c r="N546" s="46"/>
      <c r="O546" s="37"/>
      <c r="P546" s="44"/>
      <c r="Q546" s="47"/>
      <c r="R546" s="45"/>
      <c r="S546" s="46"/>
      <c r="T546" s="37"/>
      <c r="U546" s="44"/>
      <c r="V546" s="47"/>
      <c r="W546" s="45"/>
      <c r="X546" s="46"/>
      <c r="Y546" s="37"/>
    </row>
    <row r="547" spans="1:25" x14ac:dyDescent="0.3">
      <c r="A547" s="44"/>
      <c r="B547" s="47"/>
      <c r="C547" s="45"/>
      <c r="D547" s="46"/>
      <c r="E547" s="37"/>
      <c r="F547" s="44"/>
      <c r="G547" s="47"/>
      <c r="H547" s="45"/>
      <c r="I547" s="46"/>
      <c r="J547" s="37"/>
      <c r="K547" s="44"/>
      <c r="L547" s="47"/>
      <c r="M547" s="45"/>
      <c r="N547" s="46"/>
      <c r="O547" s="37"/>
      <c r="P547" s="44"/>
      <c r="Q547" s="47"/>
      <c r="R547" s="45"/>
      <c r="S547" s="46"/>
      <c r="T547" s="37"/>
      <c r="U547" s="44"/>
      <c r="V547" s="47"/>
      <c r="W547" s="45"/>
      <c r="X547" s="46"/>
      <c r="Y547" s="37"/>
    </row>
    <row r="548" spans="1:25" x14ac:dyDescent="0.3">
      <c r="A548" s="44"/>
      <c r="B548" s="47"/>
      <c r="C548" s="45"/>
      <c r="D548" s="46"/>
      <c r="E548" s="37"/>
      <c r="F548" s="44"/>
      <c r="G548" s="47"/>
      <c r="H548" s="45"/>
      <c r="I548" s="46"/>
      <c r="J548" s="37"/>
      <c r="K548" s="44"/>
      <c r="L548" s="47"/>
      <c r="M548" s="45"/>
      <c r="N548" s="46"/>
      <c r="O548" s="37"/>
      <c r="P548" s="44"/>
      <c r="Q548" s="47"/>
      <c r="R548" s="45"/>
      <c r="S548" s="46"/>
      <c r="T548" s="37"/>
      <c r="U548" s="44"/>
      <c r="V548" s="47"/>
      <c r="W548" s="45"/>
      <c r="X548" s="46"/>
      <c r="Y548" s="37"/>
    </row>
    <row r="549" spans="1:25" x14ac:dyDescent="0.3">
      <c r="A549" s="44"/>
      <c r="B549" s="47"/>
      <c r="C549" s="45"/>
      <c r="D549" s="46"/>
      <c r="E549" s="37"/>
      <c r="F549" s="44"/>
      <c r="G549" s="47"/>
      <c r="H549" s="45"/>
      <c r="I549" s="46"/>
      <c r="J549" s="37"/>
      <c r="K549" s="44"/>
      <c r="L549" s="47"/>
      <c r="M549" s="45"/>
      <c r="N549" s="46"/>
      <c r="O549" s="37"/>
      <c r="P549" s="44"/>
      <c r="Q549" s="47"/>
      <c r="R549" s="45"/>
      <c r="S549" s="46"/>
      <c r="T549" s="37"/>
      <c r="U549" s="44"/>
      <c r="V549" s="47"/>
      <c r="W549" s="45"/>
      <c r="X549" s="46"/>
      <c r="Y549" s="37"/>
    </row>
    <row r="550" spans="1:25" x14ac:dyDescent="0.3">
      <c r="A550" s="44"/>
      <c r="B550" s="47"/>
      <c r="C550" s="45"/>
      <c r="D550" s="46"/>
      <c r="E550" s="37"/>
      <c r="F550" s="44"/>
      <c r="G550" s="47"/>
      <c r="H550" s="45"/>
      <c r="I550" s="46"/>
      <c r="J550" s="37"/>
      <c r="K550" s="44"/>
      <c r="L550" s="47"/>
      <c r="M550" s="45"/>
      <c r="N550" s="46"/>
      <c r="O550" s="37"/>
      <c r="P550" s="44"/>
      <c r="Q550" s="47"/>
      <c r="R550" s="45"/>
      <c r="S550" s="46"/>
      <c r="T550" s="37"/>
      <c r="U550" s="44"/>
      <c r="V550" s="47"/>
      <c r="W550" s="45"/>
      <c r="X550" s="46"/>
      <c r="Y550" s="37"/>
    </row>
    <row r="551" spans="1:25" x14ac:dyDescent="0.3">
      <c r="A551" s="44"/>
      <c r="B551" s="47"/>
      <c r="C551" s="45"/>
      <c r="D551" s="46"/>
      <c r="E551" s="37"/>
      <c r="F551" s="44"/>
      <c r="G551" s="47"/>
      <c r="H551" s="45"/>
      <c r="I551" s="46"/>
      <c r="J551" s="37"/>
      <c r="K551" s="44"/>
      <c r="L551" s="47"/>
      <c r="M551" s="45"/>
      <c r="N551" s="46"/>
      <c r="O551" s="37"/>
      <c r="P551" s="44"/>
      <c r="Q551" s="47"/>
      <c r="R551" s="45"/>
      <c r="S551" s="46"/>
      <c r="T551" s="37"/>
      <c r="U551" s="44"/>
      <c r="V551" s="47"/>
      <c r="W551" s="45"/>
      <c r="X551" s="46"/>
      <c r="Y551" s="37"/>
    </row>
    <row r="552" spans="1:25" x14ac:dyDescent="0.3">
      <c r="A552" s="44"/>
      <c r="B552" s="47"/>
      <c r="C552" s="45"/>
      <c r="D552" s="46"/>
      <c r="E552" s="37"/>
      <c r="F552" s="44"/>
      <c r="G552" s="47"/>
      <c r="H552" s="45"/>
      <c r="I552" s="46"/>
      <c r="J552" s="37"/>
      <c r="K552" s="44"/>
      <c r="L552" s="47"/>
      <c r="M552" s="45"/>
      <c r="N552" s="46"/>
      <c r="O552" s="37"/>
      <c r="P552" s="44"/>
      <c r="Q552" s="47"/>
      <c r="R552" s="45"/>
      <c r="S552" s="46"/>
      <c r="T552" s="37"/>
      <c r="U552" s="44"/>
      <c r="V552" s="47"/>
      <c r="W552" s="45"/>
      <c r="X552" s="46"/>
      <c r="Y552" s="37"/>
    </row>
    <row r="553" spans="1:25" x14ac:dyDescent="0.3">
      <c r="A553" s="44"/>
      <c r="B553" s="47"/>
      <c r="C553" s="45"/>
      <c r="D553" s="46"/>
      <c r="E553" s="37"/>
      <c r="F553" s="44"/>
      <c r="G553" s="47"/>
      <c r="H553" s="45"/>
      <c r="I553" s="46"/>
      <c r="J553" s="37"/>
      <c r="K553" s="44"/>
      <c r="L553" s="47"/>
      <c r="M553" s="45"/>
      <c r="N553" s="46"/>
      <c r="O553" s="37"/>
      <c r="P553" s="44"/>
      <c r="Q553" s="47"/>
      <c r="R553" s="45"/>
      <c r="S553" s="46"/>
      <c r="T553" s="37"/>
      <c r="U553" s="44"/>
      <c r="V553" s="47"/>
      <c r="W553" s="45"/>
      <c r="X553" s="46"/>
      <c r="Y553" s="37"/>
    </row>
    <row r="554" spans="1:25" x14ac:dyDescent="0.3">
      <c r="A554" s="44"/>
      <c r="B554" s="47"/>
      <c r="C554" s="45"/>
      <c r="D554" s="46"/>
      <c r="E554" s="37"/>
      <c r="F554" s="44"/>
      <c r="G554" s="47"/>
      <c r="H554" s="45"/>
      <c r="I554" s="46"/>
      <c r="J554" s="37"/>
      <c r="K554" s="44"/>
      <c r="L554" s="47"/>
      <c r="M554" s="45"/>
      <c r="N554" s="46"/>
      <c r="O554" s="37"/>
      <c r="P554" s="44"/>
      <c r="Q554" s="47"/>
      <c r="R554" s="45"/>
      <c r="S554" s="46"/>
      <c r="T554" s="37"/>
      <c r="U554" s="44"/>
      <c r="V554" s="47"/>
      <c r="W554" s="45"/>
      <c r="X554" s="46"/>
      <c r="Y554" s="37"/>
    </row>
    <row r="555" spans="1:25" x14ac:dyDescent="0.3">
      <c r="A555" s="44"/>
      <c r="B555" s="47"/>
      <c r="C555" s="45"/>
      <c r="D555" s="46"/>
      <c r="E555" s="37"/>
      <c r="F555" s="44"/>
      <c r="G555" s="47"/>
      <c r="H555" s="45"/>
      <c r="I555" s="46"/>
      <c r="J555" s="37"/>
      <c r="K555" s="44"/>
      <c r="L555" s="47"/>
      <c r="M555" s="45"/>
      <c r="N555" s="46"/>
      <c r="O555" s="37"/>
      <c r="P555" s="44"/>
      <c r="Q555" s="47"/>
      <c r="R555" s="45"/>
      <c r="S555" s="46"/>
      <c r="T555" s="37"/>
      <c r="U555" s="44"/>
      <c r="V555" s="47"/>
      <c r="W555" s="45"/>
      <c r="X555" s="46"/>
      <c r="Y555" s="37"/>
    </row>
    <row r="556" spans="1:25" x14ac:dyDescent="0.3">
      <c r="A556" s="44"/>
      <c r="B556" s="47"/>
      <c r="C556" s="45"/>
      <c r="D556" s="46"/>
      <c r="E556" s="37"/>
      <c r="F556" s="44"/>
      <c r="G556" s="47"/>
      <c r="H556" s="45"/>
      <c r="I556" s="46"/>
      <c r="J556" s="37"/>
      <c r="K556" s="44"/>
      <c r="L556" s="47"/>
      <c r="M556" s="45"/>
      <c r="N556" s="46"/>
      <c r="O556" s="37"/>
      <c r="P556" s="44"/>
      <c r="Q556" s="47"/>
      <c r="R556" s="45"/>
      <c r="S556" s="46"/>
      <c r="T556" s="37"/>
      <c r="U556" s="44"/>
      <c r="V556" s="47"/>
      <c r="W556" s="45"/>
      <c r="X556" s="46"/>
      <c r="Y556" s="37"/>
    </row>
    <row r="557" spans="1:25" x14ac:dyDescent="0.3">
      <c r="A557" s="44"/>
      <c r="B557" s="47"/>
      <c r="C557" s="45"/>
      <c r="D557" s="46"/>
      <c r="E557" s="37"/>
      <c r="F557" s="44"/>
      <c r="G557" s="47"/>
      <c r="H557" s="45"/>
      <c r="I557" s="46"/>
      <c r="J557" s="37"/>
      <c r="K557" s="44"/>
      <c r="L557" s="47"/>
      <c r="M557" s="45"/>
      <c r="N557" s="46"/>
      <c r="O557" s="37"/>
      <c r="P557" s="44"/>
      <c r="Q557" s="47"/>
      <c r="R557" s="45"/>
      <c r="S557" s="46"/>
      <c r="T557" s="37"/>
      <c r="U557" s="44"/>
      <c r="V557" s="47"/>
      <c r="W557" s="45"/>
      <c r="X557" s="46"/>
      <c r="Y557" s="37"/>
    </row>
    <row r="558" spans="1:25" x14ac:dyDescent="0.3">
      <c r="A558" s="44"/>
      <c r="B558" s="47"/>
      <c r="C558" s="45"/>
      <c r="D558" s="46"/>
      <c r="E558" s="37"/>
      <c r="F558" s="44"/>
      <c r="G558" s="47"/>
      <c r="H558" s="45"/>
      <c r="I558" s="46"/>
      <c r="J558" s="37"/>
      <c r="K558" s="44"/>
      <c r="L558" s="47"/>
      <c r="M558" s="45"/>
      <c r="N558" s="46"/>
      <c r="O558" s="37"/>
      <c r="P558" s="44"/>
      <c r="Q558" s="47"/>
      <c r="R558" s="45"/>
      <c r="S558" s="46"/>
      <c r="T558" s="37"/>
      <c r="U558" s="44"/>
      <c r="V558" s="47"/>
      <c r="W558" s="45"/>
      <c r="X558" s="46"/>
      <c r="Y558" s="37"/>
    </row>
    <row r="559" spans="1:25" x14ac:dyDescent="0.3">
      <c r="A559" s="44"/>
      <c r="B559" s="47"/>
      <c r="C559" s="45"/>
      <c r="D559" s="46"/>
      <c r="E559" s="37"/>
      <c r="F559" s="44"/>
      <c r="G559" s="47"/>
      <c r="H559" s="45"/>
      <c r="I559" s="46"/>
      <c r="J559" s="37"/>
      <c r="K559" s="44"/>
      <c r="L559" s="47"/>
      <c r="M559" s="45"/>
      <c r="N559" s="46"/>
      <c r="O559" s="37"/>
      <c r="P559" s="44"/>
      <c r="Q559" s="47"/>
      <c r="R559" s="45"/>
      <c r="S559" s="46"/>
      <c r="T559" s="37"/>
      <c r="U559" s="44"/>
      <c r="V559" s="47"/>
      <c r="W559" s="45"/>
      <c r="X559" s="46"/>
      <c r="Y559" s="37"/>
    </row>
    <row r="560" spans="1:25" x14ac:dyDescent="0.3">
      <c r="A560" s="44"/>
      <c r="B560" s="47"/>
      <c r="C560" s="45"/>
      <c r="D560" s="46"/>
      <c r="E560" s="37"/>
      <c r="F560" s="44"/>
      <c r="G560" s="47"/>
      <c r="H560" s="45"/>
      <c r="I560" s="46"/>
      <c r="J560" s="37"/>
      <c r="K560" s="44"/>
      <c r="L560" s="47"/>
      <c r="M560" s="45"/>
      <c r="N560" s="46"/>
      <c r="O560" s="37"/>
      <c r="P560" s="44"/>
      <c r="Q560" s="47"/>
      <c r="R560" s="45"/>
      <c r="S560" s="46"/>
      <c r="T560" s="37"/>
      <c r="U560" s="44"/>
      <c r="V560" s="47"/>
      <c r="W560" s="45"/>
      <c r="X560" s="46"/>
      <c r="Y560" s="37"/>
    </row>
    <row r="561" spans="1:25" x14ac:dyDescent="0.3">
      <c r="A561" s="44"/>
      <c r="B561" s="47"/>
      <c r="C561" s="45"/>
      <c r="D561" s="46"/>
      <c r="E561" s="37"/>
      <c r="F561" s="44"/>
      <c r="G561" s="47"/>
      <c r="H561" s="45"/>
      <c r="I561" s="46"/>
      <c r="J561" s="37"/>
      <c r="K561" s="44"/>
      <c r="L561" s="47"/>
      <c r="M561" s="45"/>
      <c r="N561" s="46"/>
      <c r="O561" s="37"/>
      <c r="P561" s="44"/>
      <c r="Q561" s="47"/>
      <c r="R561" s="45"/>
      <c r="S561" s="46"/>
      <c r="T561" s="37"/>
      <c r="U561" s="44"/>
      <c r="V561" s="47"/>
      <c r="W561" s="45"/>
      <c r="X561" s="46"/>
      <c r="Y561" s="37"/>
    </row>
    <row r="562" spans="1:25" x14ac:dyDescent="0.3">
      <c r="A562" s="44"/>
      <c r="B562" s="44"/>
      <c r="C562" s="45"/>
      <c r="D562" s="46"/>
      <c r="E562" s="37"/>
      <c r="F562" s="44"/>
      <c r="G562" s="44"/>
      <c r="H562" s="45"/>
      <c r="I562" s="46"/>
      <c r="J562" s="37"/>
      <c r="K562" s="44"/>
      <c r="L562" s="44"/>
      <c r="M562" s="45"/>
      <c r="N562" s="46"/>
      <c r="O562" s="37"/>
      <c r="P562" s="44"/>
      <c r="Q562" s="44"/>
      <c r="R562" s="45"/>
      <c r="S562" s="46"/>
      <c r="T562" s="37"/>
      <c r="U562" s="44"/>
      <c r="V562" s="44"/>
      <c r="W562" s="45"/>
      <c r="X562" s="46"/>
      <c r="Y562" s="37"/>
    </row>
    <row r="563" spans="1:25" x14ac:dyDescent="0.3">
      <c r="A563" s="44"/>
      <c r="B563" s="44"/>
      <c r="C563" s="45"/>
      <c r="D563" s="46"/>
      <c r="E563" s="37"/>
      <c r="F563" s="44"/>
      <c r="G563" s="44"/>
      <c r="H563" s="45"/>
      <c r="I563" s="46"/>
      <c r="J563" s="37"/>
      <c r="K563" s="44"/>
      <c r="L563" s="44"/>
      <c r="M563" s="45"/>
      <c r="N563" s="46"/>
      <c r="O563" s="37"/>
      <c r="P563" s="44"/>
      <c r="Q563" s="44"/>
      <c r="R563" s="45"/>
      <c r="S563" s="46"/>
      <c r="T563" s="37"/>
      <c r="U563" s="44"/>
      <c r="V563" s="44"/>
      <c r="W563" s="45"/>
      <c r="X563" s="46"/>
      <c r="Y563" s="37"/>
    </row>
    <row r="564" spans="1:25" x14ac:dyDescent="0.3">
      <c r="A564" s="44"/>
      <c r="B564" s="44"/>
      <c r="C564" s="45"/>
      <c r="D564" s="46"/>
      <c r="E564" s="37"/>
      <c r="F564" s="44"/>
      <c r="G564" s="44"/>
      <c r="H564" s="45"/>
      <c r="I564" s="46"/>
      <c r="J564" s="37"/>
      <c r="K564" s="44"/>
      <c r="L564" s="44"/>
      <c r="M564" s="45"/>
      <c r="N564" s="46"/>
      <c r="O564" s="37"/>
      <c r="P564" s="44"/>
      <c r="Q564" s="44"/>
      <c r="R564" s="45"/>
      <c r="S564" s="46"/>
      <c r="T564" s="37"/>
      <c r="U564" s="44"/>
      <c r="V564" s="44"/>
      <c r="W564" s="45"/>
      <c r="X564" s="46"/>
      <c r="Y564" s="37"/>
    </row>
    <row r="565" spans="1:25" x14ac:dyDescent="0.3">
      <c r="A565" s="44"/>
      <c r="B565" s="44"/>
      <c r="C565" s="45"/>
      <c r="D565" s="46"/>
      <c r="E565" s="37"/>
      <c r="F565" s="44"/>
      <c r="G565" s="44"/>
      <c r="H565" s="45"/>
      <c r="I565" s="46"/>
      <c r="J565" s="37"/>
      <c r="K565" s="44"/>
      <c r="L565" s="44"/>
      <c r="M565" s="45"/>
      <c r="N565" s="46"/>
      <c r="O565" s="37"/>
      <c r="P565" s="44"/>
      <c r="Q565" s="44"/>
      <c r="R565" s="45"/>
      <c r="S565" s="46"/>
      <c r="T565" s="37"/>
      <c r="U565" s="44"/>
      <c r="V565" s="44"/>
      <c r="W565" s="45"/>
      <c r="X565" s="46"/>
      <c r="Y565" s="37"/>
    </row>
    <row r="566" spans="1:25" x14ac:dyDescent="0.3">
      <c r="A566" s="44"/>
      <c r="B566" s="44"/>
      <c r="C566" s="45"/>
      <c r="D566" s="46"/>
      <c r="E566" s="37"/>
      <c r="F566" s="44"/>
      <c r="G566" s="44"/>
      <c r="H566" s="45"/>
      <c r="I566" s="46"/>
      <c r="J566" s="37"/>
      <c r="K566" s="44"/>
      <c r="L566" s="44"/>
      <c r="M566" s="45"/>
      <c r="N566" s="46"/>
      <c r="O566" s="37"/>
      <c r="P566" s="44"/>
      <c r="Q566" s="44"/>
      <c r="R566" s="45"/>
      <c r="S566" s="46"/>
      <c r="T566" s="37"/>
      <c r="U566" s="44"/>
      <c r="V566" s="44"/>
      <c r="W566" s="45"/>
      <c r="X566" s="46"/>
      <c r="Y566" s="37"/>
    </row>
    <row r="567" spans="1:25" x14ac:dyDescent="0.3">
      <c r="A567" s="44"/>
      <c r="B567" s="44"/>
      <c r="C567" s="45"/>
      <c r="D567" s="46"/>
      <c r="E567" s="37"/>
      <c r="F567" s="44"/>
      <c r="G567" s="44"/>
      <c r="H567" s="45"/>
      <c r="I567" s="46"/>
      <c r="J567" s="37"/>
      <c r="K567" s="44"/>
      <c r="L567" s="44"/>
      <c r="M567" s="45"/>
      <c r="N567" s="46"/>
      <c r="O567" s="37"/>
      <c r="P567" s="44"/>
      <c r="Q567" s="44"/>
      <c r="R567" s="45"/>
      <c r="S567" s="46"/>
      <c r="T567" s="37"/>
      <c r="U567" s="44"/>
      <c r="V567" s="44"/>
      <c r="W567" s="45"/>
      <c r="X567" s="46"/>
      <c r="Y567" s="37"/>
    </row>
    <row r="568" spans="1:25" x14ac:dyDescent="0.3">
      <c r="A568" s="44"/>
      <c r="B568" s="44"/>
      <c r="C568" s="45"/>
      <c r="D568" s="46"/>
      <c r="E568" s="37"/>
      <c r="F568" s="44"/>
      <c r="G568" s="44"/>
      <c r="H568" s="45"/>
      <c r="I568" s="46"/>
      <c r="J568" s="37"/>
      <c r="K568" s="44"/>
      <c r="L568" s="44"/>
      <c r="M568" s="45"/>
      <c r="N568" s="46"/>
      <c r="O568" s="37"/>
      <c r="P568" s="44"/>
      <c r="Q568" s="44"/>
      <c r="R568" s="45"/>
      <c r="S568" s="46"/>
      <c r="T568" s="37"/>
      <c r="U568" s="44"/>
      <c r="V568" s="44"/>
      <c r="W568" s="45"/>
      <c r="X568" s="46"/>
      <c r="Y568" s="37"/>
    </row>
    <row r="569" spans="1:25" x14ac:dyDescent="0.3">
      <c r="A569" s="44"/>
      <c r="B569" s="44"/>
      <c r="C569" s="45"/>
      <c r="D569" s="46"/>
      <c r="E569" s="37"/>
      <c r="F569" s="44"/>
      <c r="G569" s="44"/>
      <c r="H569" s="45"/>
      <c r="I569" s="46"/>
      <c r="J569" s="37"/>
      <c r="K569" s="44"/>
      <c r="L569" s="44"/>
      <c r="M569" s="45"/>
      <c r="N569" s="46"/>
      <c r="O569" s="37"/>
      <c r="P569" s="44"/>
      <c r="Q569" s="44"/>
      <c r="R569" s="45"/>
      <c r="S569" s="46"/>
      <c r="T569" s="37"/>
      <c r="U569" s="44"/>
      <c r="V569" s="44"/>
      <c r="W569" s="45"/>
      <c r="X569" s="46"/>
      <c r="Y569" s="37"/>
    </row>
    <row r="570" spans="1:25" x14ac:dyDescent="0.3">
      <c r="A570" s="44"/>
      <c r="B570" s="44"/>
      <c r="C570" s="45"/>
      <c r="D570" s="46"/>
      <c r="E570" s="37"/>
      <c r="F570" s="44"/>
      <c r="G570" s="44"/>
      <c r="H570" s="45"/>
      <c r="I570" s="46"/>
      <c r="J570" s="37"/>
      <c r="K570" s="44"/>
      <c r="L570" s="44"/>
      <c r="M570" s="45"/>
      <c r="N570" s="46"/>
      <c r="O570" s="37"/>
      <c r="P570" s="44"/>
      <c r="Q570" s="44"/>
      <c r="R570" s="45"/>
      <c r="S570" s="46"/>
      <c r="T570" s="37"/>
      <c r="U570" s="44"/>
      <c r="V570" s="44"/>
      <c r="W570" s="45"/>
      <c r="X570" s="46"/>
      <c r="Y570" s="37"/>
    </row>
    <row r="571" spans="1:25" x14ac:dyDescent="0.3">
      <c r="A571" s="44"/>
      <c r="B571" s="44"/>
      <c r="C571" s="45"/>
      <c r="D571" s="46"/>
      <c r="E571" s="37"/>
      <c r="F571" s="44"/>
      <c r="G571" s="44"/>
      <c r="H571" s="45"/>
      <c r="I571" s="46"/>
      <c r="J571" s="37"/>
      <c r="K571" s="44"/>
      <c r="L571" s="44"/>
      <c r="M571" s="45"/>
      <c r="N571" s="46"/>
      <c r="O571" s="37"/>
      <c r="P571" s="44"/>
      <c r="Q571" s="44"/>
      <c r="R571" s="45"/>
      <c r="S571" s="46"/>
      <c r="T571" s="37"/>
      <c r="U571" s="44"/>
      <c r="V571" s="44"/>
      <c r="W571" s="45"/>
      <c r="X571" s="46"/>
      <c r="Y571" s="37"/>
    </row>
    <row r="572" spans="1:25" x14ac:dyDescent="0.3">
      <c r="A572" s="44"/>
      <c r="B572" s="44"/>
      <c r="C572" s="45"/>
      <c r="D572" s="46"/>
      <c r="E572" s="37"/>
      <c r="F572" s="44"/>
      <c r="G572" s="44"/>
      <c r="H572" s="45"/>
      <c r="I572" s="46"/>
      <c r="J572" s="37"/>
      <c r="K572" s="44"/>
      <c r="L572" s="44"/>
      <c r="M572" s="45"/>
      <c r="N572" s="46"/>
      <c r="O572" s="37"/>
      <c r="P572" s="44"/>
      <c r="Q572" s="44"/>
      <c r="R572" s="45"/>
      <c r="S572" s="46"/>
      <c r="T572" s="37"/>
      <c r="U572" s="44"/>
      <c r="V572" s="44"/>
      <c r="W572" s="45"/>
      <c r="X572" s="46"/>
      <c r="Y572" s="37"/>
    </row>
    <row r="573" spans="1:25" ht="14.5" thickBot="1" x14ac:dyDescent="0.35">
      <c r="A573" s="44"/>
      <c r="C573" s="45"/>
      <c r="D573" s="46"/>
      <c r="E573" s="37"/>
      <c r="F573" s="44"/>
      <c r="H573" s="45"/>
      <c r="I573" s="46"/>
      <c r="J573" s="37"/>
      <c r="K573" s="44"/>
      <c r="M573" s="45"/>
      <c r="N573" s="46"/>
      <c r="O573" s="37"/>
      <c r="P573" s="44"/>
      <c r="R573" s="45"/>
      <c r="S573" s="46"/>
      <c r="T573" s="37"/>
      <c r="U573" s="44"/>
      <c r="W573" s="45"/>
      <c r="X573" s="46"/>
      <c r="Y573" s="37"/>
    </row>
    <row r="574" spans="1:25" ht="15" thickTop="1" thickBot="1" x14ac:dyDescent="0.35">
      <c r="A574" s="48"/>
      <c r="B574" s="48"/>
      <c r="C574" s="48"/>
      <c r="D574" s="49"/>
      <c r="E574" s="37"/>
      <c r="F574" s="48"/>
      <c r="G574" s="48"/>
      <c r="H574" s="48"/>
      <c r="I574" s="49"/>
      <c r="J574" s="37"/>
      <c r="K574" s="48"/>
      <c r="L574" s="48"/>
      <c r="M574" s="48"/>
      <c r="N574" s="49"/>
      <c r="O574" s="37"/>
      <c r="P574" s="48"/>
      <c r="Q574" s="48"/>
      <c r="R574" s="48"/>
      <c r="S574" s="49"/>
      <c r="T574" s="37"/>
      <c r="U574" s="48"/>
      <c r="V574" s="48"/>
      <c r="W574" s="48"/>
      <c r="X574" s="49"/>
      <c r="Y574" s="37"/>
    </row>
    <row r="575" spans="1:25" ht="14.5" thickTop="1" x14ac:dyDescent="0.3">
      <c r="E575" s="37"/>
      <c r="J575" s="37"/>
      <c r="O575" s="37"/>
      <c r="T575" s="37"/>
      <c r="Y575" s="37"/>
    </row>
    <row r="576" spans="1:25" ht="15.5" thickBot="1" x14ac:dyDescent="0.35">
      <c r="A576" s="75"/>
      <c r="B576" s="75"/>
      <c r="C576" s="75"/>
      <c r="D576" s="75"/>
      <c r="E576" s="37"/>
      <c r="F576" s="75"/>
      <c r="G576" s="75"/>
      <c r="H576" s="75"/>
      <c r="I576" s="75"/>
      <c r="J576" s="37"/>
      <c r="K576" s="75"/>
      <c r="L576" s="75"/>
      <c r="M576" s="75"/>
      <c r="N576" s="75"/>
      <c r="O576" s="37"/>
      <c r="P576" s="75"/>
      <c r="Q576" s="75"/>
      <c r="R576" s="75"/>
      <c r="S576" s="75"/>
      <c r="T576" s="37"/>
      <c r="U576" s="75"/>
      <c r="V576" s="75"/>
      <c r="W576" s="75"/>
      <c r="X576" s="75"/>
      <c r="Y576" s="37"/>
    </row>
    <row r="577" spans="1:25" ht="14.5" thickTop="1" x14ac:dyDescent="0.3">
      <c r="A577" s="3"/>
      <c r="B577" s="38"/>
      <c r="C577" s="39"/>
      <c r="D577" s="3"/>
      <c r="E577" s="37"/>
      <c r="F577" s="3"/>
      <c r="G577" s="38"/>
      <c r="H577" s="39"/>
      <c r="I577" s="3"/>
      <c r="J577" s="37"/>
      <c r="K577" s="3"/>
      <c r="L577" s="38"/>
      <c r="M577" s="39"/>
      <c r="N577" s="3"/>
      <c r="O577" s="37"/>
      <c r="P577" s="3"/>
      <c r="Q577" s="38"/>
      <c r="R577" s="39"/>
      <c r="S577" s="3"/>
      <c r="T577" s="37"/>
      <c r="U577" s="3"/>
      <c r="V577" s="38"/>
      <c r="W577" s="39"/>
      <c r="X577" s="3"/>
      <c r="Y577" s="37"/>
    </row>
    <row r="578" spans="1:25" x14ac:dyDescent="0.3">
      <c r="A578" s="3"/>
      <c r="B578" s="40"/>
      <c r="C578" s="39"/>
      <c r="D578" s="3"/>
      <c r="E578" s="37"/>
      <c r="F578" s="3"/>
      <c r="G578" s="40"/>
      <c r="H578" s="39"/>
      <c r="I578" s="3"/>
      <c r="J578" s="37"/>
      <c r="K578" s="3"/>
      <c r="L578" s="40"/>
      <c r="M578" s="39"/>
      <c r="N578" s="3"/>
      <c r="O578" s="37"/>
      <c r="P578" s="3"/>
      <c r="Q578" s="40"/>
      <c r="R578" s="39"/>
      <c r="S578" s="3"/>
      <c r="T578" s="37"/>
      <c r="U578" s="3"/>
      <c r="V578" s="40"/>
      <c r="W578" s="39"/>
      <c r="X578" s="3"/>
      <c r="Y578" s="37"/>
    </row>
    <row r="579" spans="1:25" x14ac:dyDescent="0.3">
      <c r="A579" s="3"/>
      <c r="B579" s="38"/>
      <c r="C579" s="39"/>
      <c r="D579" s="3"/>
      <c r="E579" s="37"/>
      <c r="F579" s="3"/>
      <c r="G579" s="38"/>
      <c r="H579" s="39"/>
      <c r="I579" s="3"/>
      <c r="J579" s="37"/>
      <c r="K579" s="3"/>
      <c r="L579" s="38"/>
      <c r="M579" s="39"/>
      <c r="N579" s="3"/>
      <c r="O579" s="37"/>
      <c r="P579" s="3"/>
      <c r="Q579" s="38"/>
      <c r="R579" s="39"/>
      <c r="S579" s="3"/>
      <c r="T579" s="37"/>
      <c r="U579" s="3"/>
      <c r="V579" s="38"/>
      <c r="W579" s="39"/>
      <c r="X579" s="3"/>
      <c r="Y579" s="37"/>
    </row>
    <row r="580" spans="1:25" x14ac:dyDescent="0.3">
      <c r="A580" s="3"/>
      <c r="B580" s="40"/>
      <c r="C580" s="41"/>
      <c r="D580" s="3"/>
      <c r="E580" s="37"/>
      <c r="F580" s="3"/>
      <c r="G580" s="40"/>
      <c r="H580" s="41"/>
      <c r="I580" s="3"/>
      <c r="J580" s="37"/>
      <c r="K580" s="3"/>
      <c r="L580" s="40"/>
      <c r="M580" s="41"/>
      <c r="N580" s="3"/>
      <c r="O580" s="37"/>
      <c r="P580" s="3"/>
      <c r="Q580" s="40"/>
      <c r="R580" s="41"/>
      <c r="S580" s="3"/>
      <c r="T580" s="37"/>
      <c r="U580" s="3"/>
      <c r="V580" s="40"/>
      <c r="W580" s="41"/>
      <c r="X580" s="3"/>
      <c r="Y580" s="37"/>
    </row>
    <row r="581" spans="1:25" ht="15.5" customHeight="1" thickBot="1" x14ac:dyDescent="0.35">
      <c r="A581" s="76"/>
      <c r="B581" s="76"/>
      <c r="C581" s="76"/>
      <c r="D581" s="76"/>
      <c r="E581" s="37"/>
      <c r="F581" s="76"/>
      <c r="G581" s="76"/>
      <c r="H581" s="76"/>
      <c r="I581" s="76"/>
      <c r="J581" s="37"/>
      <c r="K581" s="76"/>
      <c r="L581" s="76"/>
      <c r="M581" s="76"/>
      <c r="N581" s="76"/>
      <c r="O581" s="37"/>
      <c r="P581" s="76"/>
      <c r="Q581" s="76"/>
      <c r="R581" s="76"/>
      <c r="S581" s="76"/>
      <c r="T581" s="37"/>
      <c r="U581" s="76"/>
      <c r="V581" s="76"/>
      <c r="W581" s="76"/>
      <c r="X581" s="76"/>
      <c r="Y581" s="37"/>
    </row>
    <row r="582" spans="1:25" ht="14.5" thickTop="1" x14ac:dyDescent="0.3">
      <c r="A582" s="73"/>
      <c r="B582" s="70"/>
      <c r="C582" s="70"/>
      <c r="D582" s="42"/>
      <c r="E582" s="37"/>
      <c r="F582" s="73"/>
      <c r="G582" s="70"/>
      <c r="H582" s="70"/>
      <c r="I582" s="42"/>
      <c r="J582" s="37"/>
      <c r="K582" s="73"/>
      <c r="L582" s="70"/>
      <c r="M582" s="70"/>
      <c r="N582" s="42"/>
      <c r="O582" s="37"/>
      <c r="P582" s="73"/>
      <c r="Q582" s="70"/>
      <c r="R582" s="70"/>
      <c r="S582" s="42"/>
      <c r="T582" s="37"/>
      <c r="U582" s="73"/>
      <c r="V582" s="70"/>
      <c r="W582" s="70"/>
      <c r="X582" s="42"/>
      <c r="Y582" s="37"/>
    </row>
    <row r="583" spans="1:25" ht="14.5" thickBot="1" x14ac:dyDescent="0.35">
      <c r="A583" s="74"/>
      <c r="B583" s="71"/>
      <c r="C583" s="71"/>
      <c r="D583" s="43"/>
      <c r="E583" s="37"/>
      <c r="F583" s="74"/>
      <c r="G583" s="71"/>
      <c r="H583" s="71"/>
      <c r="I583" s="43"/>
      <c r="J583" s="37"/>
      <c r="K583" s="74"/>
      <c r="L583" s="71"/>
      <c r="M583" s="71"/>
      <c r="N583" s="43"/>
      <c r="O583" s="37"/>
      <c r="P583" s="74"/>
      <c r="Q583" s="71"/>
      <c r="R583" s="71"/>
      <c r="S583" s="43"/>
      <c r="T583" s="37"/>
      <c r="U583" s="74"/>
      <c r="V583" s="71"/>
      <c r="W583" s="71"/>
      <c r="X583" s="43"/>
      <c r="Y583" s="37"/>
    </row>
    <row r="584" spans="1:25" ht="14.5" thickTop="1" x14ac:dyDescent="0.3">
      <c r="A584" s="44"/>
      <c r="C584" s="45"/>
      <c r="D584" s="46"/>
      <c r="E584" s="37"/>
      <c r="F584" s="44"/>
      <c r="H584" s="45"/>
      <c r="I584" s="46"/>
      <c r="J584" s="37"/>
      <c r="K584" s="44"/>
      <c r="M584" s="45"/>
      <c r="N584" s="46"/>
      <c r="O584" s="37"/>
      <c r="P584" s="44"/>
      <c r="R584" s="45"/>
      <c r="S584" s="46"/>
      <c r="T584" s="37"/>
      <c r="U584" s="44"/>
      <c r="W584" s="45"/>
      <c r="X584" s="46"/>
      <c r="Y584" s="37"/>
    </row>
    <row r="585" spans="1:25" x14ac:dyDescent="0.3">
      <c r="A585" s="44"/>
      <c r="C585" s="45"/>
      <c r="D585" s="46"/>
      <c r="E585" s="37"/>
      <c r="F585" s="44"/>
      <c r="H585" s="45"/>
      <c r="I585" s="46"/>
      <c r="J585" s="37"/>
      <c r="K585" s="44"/>
      <c r="M585" s="45"/>
      <c r="N585" s="46"/>
      <c r="O585" s="37"/>
      <c r="P585" s="44"/>
      <c r="R585" s="45"/>
      <c r="S585" s="46"/>
      <c r="T585" s="37"/>
      <c r="U585" s="44"/>
      <c r="W585" s="45"/>
      <c r="X585" s="46"/>
      <c r="Y585" s="37"/>
    </row>
    <row r="586" spans="1:25" x14ac:dyDescent="0.3">
      <c r="A586" s="44"/>
      <c r="C586" s="45"/>
      <c r="D586" s="46"/>
      <c r="E586" s="37"/>
      <c r="F586" s="44"/>
      <c r="H586" s="45"/>
      <c r="I586" s="46"/>
      <c r="J586" s="37"/>
      <c r="K586" s="44"/>
      <c r="M586" s="45"/>
      <c r="N586" s="46"/>
      <c r="O586" s="37"/>
      <c r="P586" s="44"/>
      <c r="R586" s="45"/>
      <c r="S586" s="46"/>
      <c r="T586" s="37"/>
      <c r="U586" s="44"/>
      <c r="W586" s="45"/>
      <c r="X586" s="46"/>
      <c r="Y586" s="37"/>
    </row>
    <row r="587" spans="1:25" x14ac:dyDescent="0.3">
      <c r="A587" s="44"/>
      <c r="B587" s="47"/>
      <c r="C587" s="45"/>
      <c r="D587" s="46"/>
      <c r="E587" s="37"/>
      <c r="F587" s="44"/>
      <c r="G587" s="47"/>
      <c r="H587" s="45"/>
      <c r="I587" s="46"/>
      <c r="J587" s="37"/>
      <c r="K587" s="44"/>
      <c r="L587" s="47"/>
      <c r="M587" s="45"/>
      <c r="N587" s="46"/>
      <c r="O587" s="37"/>
      <c r="P587" s="44"/>
      <c r="Q587" s="47"/>
      <c r="R587" s="45"/>
      <c r="S587" s="46"/>
      <c r="T587" s="37"/>
      <c r="U587" s="44"/>
      <c r="V587" s="47"/>
      <c r="W587" s="45"/>
      <c r="X587" s="46"/>
      <c r="Y587" s="37"/>
    </row>
    <row r="588" spans="1:25" x14ac:dyDescent="0.3">
      <c r="A588" s="44"/>
      <c r="B588" s="47"/>
      <c r="C588" s="45"/>
      <c r="D588" s="46"/>
      <c r="E588" s="37"/>
      <c r="F588" s="44"/>
      <c r="G588" s="47"/>
      <c r="H588" s="45"/>
      <c r="I588" s="46"/>
      <c r="J588" s="37"/>
      <c r="K588" s="44"/>
      <c r="L588" s="47"/>
      <c r="M588" s="45"/>
      <c r="N588" s="46"/>
      <c r="O588" s="37"/>
      <c r="P588" s="44"/>
      <c r="Q588" s="47"/>
      <c r="R588" s="45"/>
      <c r="S588" s="46"/>
      <c r="T588" s="37"/>
      <c r="U588" s="44"/>
      <c r="V588" s="47"/>
      <c r="W588" s="45"/>
      <c r="X588" s="46"/>
      <c r="Y588" s="37"/>
    </row>
    <row r="589" spans="1:25" x14ac:dyDescent="0.3">
      <c r="A589" s="44"/>
      <c r="B589" s="47"/>
      <c r="C589" s="45"/>
      <c r="D589" s="46"/>
      <c r="E589" s="37"/>
      <c r="F589" s="44"/>
      <c r="G589" s="47"/>
      <c r="H589" s="45"/>
      <c r="I589" s="46"/>
      <c r="J589" s="37"/>
      <c r="K589" s="44"/>
      <c r="L589" s="47"/>
      <c r="M589" s="45"/>
      <c r="N589" s="46"/>
      <c r="O589" s="37"/>
      <c r="P589" s="44"/>
      <c r="Q589" s="47"/>
      <c r="R589" s="45"/>
      <c r="S589" s="46"/>
      <c r="T589" s="37"/>
      <c r="U589" s="44"/>
      <c r="V589" s="47"/>
      <c r="W589" s="45"/>
      <c r="X589" s="46"/>
      <c r="Y589" s="37"/>
    </row>
    <row r="590" spans="1:25" x14ac:dyDescent="0.3">
      <c r="A590" s="44"/>
      <c r="B590" s="47"/>
      <c r="C590" s="45"/>
      <c r="D590" s="46"/>
      <c r="E590" s="37"/>
      <c r="F590" s="44"/>
      <c r="G590" s="47"/>
      <c r="H590" s="45"/>
      <c r="I590" s="46"/>
      <c r="J590" s="37"/>
      <c r="K590" s="44"/>
      <c r="L590" s="47"/>
      <c r="M590" s="45"/>
      <c r="N590" s="46"/>
      <c r="O590" s="37"/>
      <c r="P590" s="44"/>
      <c r="Q590" s="47"/>
      <c r="R590" s="45"/>
      <c r="S590" s="46"/>
      <c r="T590" s="37"/>
      <c r="U590" s="44"/>
      <c r="V590" s="47"/>
      <c r="W590" s="45"/>
      <c r="X590" s="46"/>
      <c r="Y590" s="37"/>
    </row>
    <row r="591" spans="1:25" x14ac:dyDescent="0.3">
      <c r="A591" s="44"/>
      <c r="B591" s="47"/>
      <c r="C591" s="45"/>
      <c r="D591" s="46"/>
      <c r="E591" s="37"/>
      <c r="F591" s="44"/>
      <c r="G591" s="47"/>
      <c r="H591" s="45"/>
      <c r="I591" s="46"/>
      <c r="J591" s="37"/>
      <c r="K591" s="44"/>
      <c r="L591" s="47"/>
      <c r="M591" s="45"/>
      <c r="N591" s="46"/>
      <c r="O591" s="37"/>
      <c r="P591" s="44"/>
      <c r="Q591" s="47"/>
      <c r="R591" s="45"/>
      <c r="S591" s="46"/>
      <c r="T591" s="37"/>
      <c r="U591" s="44"/>
      <c r="V591" s="47"/>
      <c r="W591" s="45"/>
      <c r="X591" s="46"/>
      <c r="Y591" s="37"/>
    </row>
    <row r="592" spans="1:25" x14ac:dyDescent="0.3">
      <c r="A592" s="44"/>
      <c r="B592" s="47"/>
      <c r="C592" s="45"/>
      <c r="D592" s="46"/>
      <c r="E592" s="37"/>
      <c r="F592" s="44"/>
      <c r="G592" s="47"/>
      <c r="H592" s="45"/>
      <c r="I592" s="46"/>
      <c r="J592" s="37"/>
      <c r="K592" s="44"/>
      <c r="L592" s="47"/>
      <c r="M592" s="45"/>
      <c r="N592" s="46"/>
      <c r="O592" s="37"/>
      <c r="P592" s="44"/>
      <c r="Q592" s="47"/>
      <c r="R592" s="45"/>
      <c r="S592" s="46"/>
      <c r="T592" s="37"/>
      <c r="U592" s="44"/>
      <c r="V592" s="47"/>
      <c r="W592" s="45"/>
      <c r="X592" s="46"/>
      <c r="Y592" s="37"/>
    </row>
    <row r="593" spans="1:25" x14ac:dyDescent="0.3">
      <c r="A593" s="44"/>
      <c r="B593" s="47"/>
      <c r="C593" s="45"/>
      <c r="D593" s="46"/>
      <c r="E593" s="37"/>
      <c r="F593" s="44"/>
      <c r="G593" s="47"/>
      <c r="H593" s="45"/>
      <c r="I593" s="46"/>
      <c r="J593" s="37"/>
      <c r="K593" s="44"/>
      <c r="L593" s="47"/>
      <c r="M593" s="45"/>
      <c r="N593" s="46"/>
      <c r="O593" s="37"/>
      <c r="P593" s="44"/>
      <c r="Q593" s="47"/>
      <c r="R593" s="45"/>
      <c r="S593" s="46"/>
      <c r="T593" s="37"/>
      <c r="U593" s="44"/>
      <c r="V593" s="47"/>
      <c r="W593" s="45"/>
      <c r="X593" s="46"/>
      <c r="Y593" s="37"/>
    </row>
    <row r="594" spans="1:25" x14ac:dyDescent="0.3">
      <c r="A594" s="44"/>
      <c r="B594" s="47"/>
      <c r="C594" s="45"/>
      <c r="D594" s="46"/>
      <c r="E594" s="37"/>
      <c r="F594" s="44"/>
      <c r="G594" s="47"/>
      <c r="H594" s="45"/>
      <c r="I594" s="46"/>
      <c r="J594" s="37"/>
      <c r="K594" s="44"/>
      <c r="L594" s="47"/>
      <c r="M594" s="45"/>
      <c r="N594" s="46"/>
      <c r="O594" s="37"/>
      <c r="P594" s="44"/>
      <c r="Q594" s="47"/>
      <c r="R594" s="45"/>
      <c r="S594" s="46"/>
      <c r="T594" s="37"/>
      <c r="U594" s="44"/>
      <c r="V594" s="47"/>
      <c r="W594" s="45"/>
      <c r="X594" s="46"/>
      <c r="Y594" s="37"/>
    </row>
    <row r="595" spans="1:25" x14ac:dyDescent="0.3">
      <c r="A595" s="44"/>
      <c r="B595" s="47"/>
      <c r="C595" s="45"/>
      <c r="D595" s="46"/>
      <c r="E595" s="37"/>
      <c r="F595" s="44"/>
      <c r="G595" s="47"/>
      <c r="H595" s="45"/>
      <c r="I595" s="46"/>
      <c r="J595" s="37"/>
      <c r="K595" s="44"/>
      <c r="L595" s="47"/>
      <c r="M595" s="45"/>
      <c r="N595" s="46"/>
      <c r="O595" s="37"/>
      <c r="P595" s="44"/>
      <c r="Q595" s="47"/>
      <c r="R595" s="45"/>
      <c r="S595" s="46"/>
      <c r="T595" s="37"/>
      <c r="U595" s="44"/>
      <c r="V595" s="47"/>
      <c r="W595" s="45"/>
      <c r="X595" s="46"/>
      <c r="Y595" s="37"/>
    </row>
    <row r="596" spans="1:25" x14ac:dyDescent="0.3">
      <c r="A596" s="44"/>
      <c r="B596" s="47"/>
      <c r="C596" s="45"/>
      <c r="D596" s="46"/>
      <c r="E596" s="37"/>
      <c r="F596" s="44"/>
      <c r="G596" s="47"/>
      <c r="H596" s="45"/>
      <c r="I596" s="46"/>
      <c r="J596" s="37"/>
      <c r="K596" s="44"/>
      <c r="L596" s="47"/>
      <c r="M596" s="45"/>
      <c r="N596" s="46"/>
      <c r="O596" s="37"/>
      <c r="P596" s="44"/>
      <c r="Q596" s="47"/>
      <c r="R596" s="45"/>
      <c r="S596" s="46"/>
      <c r="T596" s="37"/>
      <c r="U596" s="44"/>
      <c r="V596" s="47"/>
      <c r="W596" s="45"/>
      <c r="X596" s="46"/>
      <c r="Y596" s="37"/>
    </row>
    <row r="597" spans="1:25" x14ac:dyDescent="0.3">
      <c r="A597" s="44"/>
      <c r="B597" s="47"/>
      <c r="C597" s="45"/>
      <c r="D597" s="46"/>
      <c r="E597" s="37"/>
      <c r="F597" s="44"/>
      <c r="G597" s="47"/>
      <c r="H597" s="45"/>
      <c r="I597" s="46"/>
      <c r="J597" s="37"/>
      <c r="K597" s="44"/>
      <c r="L597" s="47"/>
      <c r="M597" s="45"/>
      <c r="N597" s="46"/>
      <c r="O597" s="37"/>
      <c r="P597" s="44"/>
      <c r="Q597" s="47"/>
      <c r="R597" s="45"/>
      <c r="S597" s="46"/>
      <c r="T597" s="37"/>
      <c r="U597" s="44"/>
      <c r="V597" s="47"/>
      <c r="W597" s="45"/>
      <c r="X597" s="46"/>
      <c r="Y597" s="37"/>
    </row>
    <row r="598" spans="1:25" x14ac:dyDescent="0.3">
      <c r="A598" s="44"/>
      <c r="B598" s="47"/>
      <c r="C598" s="45"/>
      <c r="D598" s="46"/>
      <c r="E598" s="37"/>
      <c r="F598" s="44"/>
      <c r="G598" s="47"/>
      <c r="H598" s="45"/>
      <c r="I598" s="46"/>
      <c r="J598" s="37"/>
      <c r="K598" s="44"/>
      <c r="L598" s="47"/>
      <c r="M598" s="45"/>
      <c r="N598" s="46"/>
      <c r="O598" s="37"/>
      <c r="P598" s="44"/>
      <c r="Q598" s="47"/>
      <c r="R598" s="45"/>
      <c r="S598" s="46"/>
      <c r="T598" s="37"/>
      <c r="U598" s="44"/>
      <c r="V598" s="47"/>
      <c r="W598" s="45"/>
      <c r="X598" s="46"/>
      <c r="Y598" s="37"/>
    </row>
    <row r="599" spans="1:25" x14ac:dyDescent="0.3">
      <c r="A599" s="44"/>
      <c r="B599" s="47"/>
      <c r="C599" s="45"/>
      <c r="D599" s="46"/>
      <c r="E599" s="37"/>
      <c r="F599" s="44"/>
      <c r="G599" s="47"/>
      <c r="H599" s="45"/>
      <c r="I599" s="46"/>
      <c r="J599" s="37"/>
      <c r="K599" s="44"/>
      <c r="L599" s="47"/>
      <c r="M599" s="45"/>
      <c r="N599" s="46"/>
      <c r="O599" s="37"/>
      <c r="P599" s="44"/>
      <c r="Q599" s="47"/>
      <c r="R599" s="45"/>
      <c r="S599" s="46"/>
      <c r="T599" s="37"/>
      <c r="U599" s="44"/>
      <c r="V599" s="47"/>
      <c r="W599" s="45"/>
      <c r="X599" s="46"/>
      <c r="Y599" s="37"/>
    </row>
    <row r="600" spans="1:25" x14ac:dyDescent="0.3">
      <c r="A600" s="44"/>
      <c r="B600" s="47"/>
      <c r="C600" s="45"/>
      <c r="D600" s="46"/>
      <c r="E600" s="37"/>
      <c r="F600" s="44"/>
      <c r="G600" s="47"/>
      <c r="H600" s="45"/>
      <c r="I600" s="46"/>
      <c r="J600" s="37"/>
      <c r="K600" s="44"/>
      <c r="L600" s="47"/>
      <c r="M600" s="45"/>
      <c r="N600" s="46"/>
      <c r="O600" s="37"/>
      <c r="P600" s="44"/>
      <c r="Q600" s="47"/>
      <c r="R600" s="45"/>
      <c r="S600" s="46"/>
      <c r="T600" s="37"/>
      <c r="U600" s="44"/>
      <c r="V600" s="47"/>
      <c r="W600" s="45"/>
      <c r="X600" s="46"/>
      <c r="Y600" s="37"/>
    </row>
    <row r="601" spans="1:25" x14ac:dyDescent="0.3">
      <c r="A601" s="44"/>
      <c r="B601" s="47"/>
      <c r="C601" s="45"/>
      <c r="D601" s="46"/>
      <c r="E601" s="37"/>
      <c r="F601" s="44"/>
      <c r="G601" s="47"/>
      <c r="H601" s="45"/>
      <c r="I601" s="46"/>
      <c r="J601" s="37"/>
      <c r="K601" s="44"/>
      <c r="L601" s="47"/>
      <c r="M601" s="45"/>
      <c r="N601" s="46"/>
      <c r="O601" s="37"/>
      <c r="P601" s="44"/>
      <c r="Q601" s="47"/>
      <c r="R601" s="45"/>
      <c r="S601" s="46"/>
      <c r="T601" s="37"/>
      <c r="U601" s="44"/>
      <c r="V601" s="47"/>
      <c r="W601" s="45"/>
      <c r="X601" s="46"/>
      <c r="Y601" s="37"/>
    </row>
    <row r="602" spans="1:25" x14ac:dyDescent="0.3">
      <c r="A602" s="44"/>
      <c r="B602" s="47"/>
      <c r="C602" s="45"/>
      <c r="D602" s="46"/>
      <c r="E602" s="37"/>
      <c r="F602" s="44"/>
      <c r="G602" s="47"/>
      <c r="H602" s="45"/>
      <c r="I602" s="46"/>
      <c r="J602" s="37"/>
      <c r="K602" s="44"/>
      <c r="L602" s="47"/>
      <c r="M602" s="45"/>
      <c r="N602" s="46"/>
      <c r="O602" s="37"/>
      <c r="P602" s="44"/>
      <c r="Q602" s="47"/>
      <c r="R602" s="45"/>
      <c r="S602" s="46"/>
      <c r="T602" s="37"/>
      <c r="U602" s="44"/>
      <c r="V602" s="47"/>
      <c r="W602" s="45"/>
      <c r="X602" s="46"/>
      <c r="Y602" s="37"/>
    </row>
    <row r="603" spans="1:25" x14ac:dyDescent="0.3">
      <c r="A603" s="44"/>
      <c r="B603" s="47"/>
      <c r="C603" s="45"/>
      <c r="D603" s="46"/>
      <c r="E603" s="37"/>
      <c r="F603" s="44"/>
      <c r="G603" s="47"/>
      <c r="H603" s="45"/>
      <c r="I603" s="46"/>
      <c r="J603" s="37"/>
      <c r="K603" s="44"/>
      <c r="L603" s="47"/>
      <c r="M603" s="45"/>
      <c r="N603" s="46"/>
      <c r="O603" s="37"/>
      <c r="P603" s="44"/>
      <c r="Q603" s="47"/>
      <c r="R603" s="45"/>
      <c r="S603" s="46"/>
      <c r="T603" s="37"/>
      <c r="U603" s="44"/>
      <c r="V603" s="47"/>
      <c r="W603" s="45"/>
      <c r="X603" s="46"/>
      <c r="Y603" s="37"/>
    </row>
    <row r="604" spans="1:25" x14ac:dyDescent="0.3">
      <c r="A604" s="44"/>
      <c r="B604" s="47"/>
      <c r="C604" s="45"/>
      <c r="D604" s="46"/>
      <c r="E604" s="37"/>
      <c r="F604" s="44"/>
      <c r="G604" s="47"/>
      <c r="H604" s="45"/>
      <c r="I604" s="46"/>
      <c r="J604" s="37"/>
      <c r="K604" s="44"/>
      <c r="L604" s="47"/>
      <c r="M604" s="45"/>
      <c r="N604" s="46"/>
      <c r="O604" s="37"/>
      <c r="P604" s="44"/>
      <c r="Q604" s="47"/>
      <c r="R604" s="45"/>
      <c r="S604" s="46"/>
      <c r="T604" s="37"/>
      <c r="U604" s="44"/>
      <c r="V604" s="47"/>
      <c r="W604" s="45"/>
      <c r="X604" s="46"/>
      <c r="Y604" s="37"/>
    </row>
    <row r="605" spans="1:25" x14ac:dyDescent="0.3">
      <c r="A605" s="44"/>
      <c r="B605" s="47"/>
      <c r="C605" s="45"/>
      <c r="D605" s="46"/>
      <c r="E605" s="37"/>
      <c r="F605" s="44"/>
      <c r="G605" s="47"/>
      <c r="H605" s="45"/>
      <c r="I605" s="46"/>
      <c r="J605" s="37"/>
      <c r="K605" s="44"/>
      <c r="L605" s="47"/>
      <c r="M605" s="45"/>
      <c r="N605" s="46"/>
      <c r="O605" s="37"/>
      <c r="P605" s="44"/>
      <c r="Q605" s="47"/>
      <c r="R605" s="45"/>
      <c r="S605" s="46"/>
      <c r="T605" s="37"/>
      <c r="U605" s="44"/>
      <c r="V605" s="47"/>
      <c r="W605" s="45"/>
      <c r="X605" s="46"/>
      <c r="Y605" s="37"/>
    </row>
    <row r="606" spans="1:25" x14ac:dyDescent="0.3">
      <c r="A606" s="44"/>
      <c r="B606" s="47"/>
      <c r="C606" s="45"/>
      <c r="D606" s="46"/>
      <c r="E606" s="37"/>
      <c r="F606" s="44"/>
      <c r="G606" s="47"/>
      <c r="H606" s="45"/>
      <c r="I606" s="46"/>
      <c r="J606" s="37"/>
      <c r="K606" s="44"/>
      <c r="L606" s="47"/>
      <c r="M606" s="45"/>
      <c r="N606" s="46"/>
      <c r="O606" s="37"/>
      <c r="P606" s="44"/>
      <c r="Q606" s="47"/>
      <c r="R606" s="45"/>
      <c r="S606" s="46"/>
      <c r="T606" s="37"/>
      <c r="U606" s="44"/>
      <c r="V606" s="47"/>
      <c r="W606" s="45"/>
      <c r="X606" s="46"/>
      <c r="Y606" s="37"/>
    </row>
    <row r="607" spans="1:25" x14ac:dyDescent="0.3">
      <c r="A607" s="44"/>
      <c r="B607" s="47"/>
      <c r="C607" s="45"/>
      <c r="D607" s="46"/>
      <c r="E607" s="37"/>
      <c r="F607" s="44"/>
      <c r="G607" s="47"/>
      <c r="H607" s="45"/>
      <c r="I607" s="46"/>
      <c r="J607" s="37"/>
      <c r="K607" s="44"/>
      <c r="L607" s="47"/>
      <c r="M607" s="45"/>
      <c r="N607" s="46"/>
      <c r="O607" s="37"/>
      <c r="P607" s="44"/>
      <c r="Q607" s="47"/>
      <c r="R607" s="45"/>
      <c r="S607" s="46"/>
      <c r="T607" s="37"/>
      <c r="U607" s="44"/>
      <c r="V607" s="47"/>
      <c r="W607" s="45"/>
      <c r="X607" s="46"/>
      <c r="Y607" s="37"/>
    </row>
    <row r="608" spans="1:25" x14ac:dyDescent="0.3">
      <c r="A608" s="44"/>
      <c r="B608" s="47"/>
      <c r="C608" s="45"/>
      <c r="D608" s="46"/>
      <c r="E608" s="37"/>
      <c r="F608" s="44"/>
      <c r="G608" s="47"/>
      <c r="H608" s="45"/>
      <c r="I608" s="46"/>
      <c r="J608" s="37"/>
      <c r="K608" s="44"/>
      <c r="L608" s="47"/>
      <c r="M608" s="45"/>
      <c r="N608" s="46"/>
      <c r="O608" s="37"/>
      <c r="P608" s="44"/>
      <c r="Q608" s="47"/>
      <c r="R608" s="45"/>
      <c r="S608" s="46"/>
      <c r="T608" s="37"/>
      <c r="U608" s="44"/>
      <c r="V608" s="47"/>
      <c r="W608" s="45"/>
      <c r="X608" s="46"/>
      <c r="Y608" s="37"/>
    </row>
    <row r="609" spans="1:25" x14ac:dyDescent="0.3">
      <c r="A609" s="44"/>
      <c r="B609" s="47"/>
      <c r="C609" s="45"/>
      <c r="D609" s="46"/>
      <c r="E609" s="37"/>
      <c r="F609" s="44"/>
      <c r="G609" s="47"/>
      <c r="H609" s="45"/>
      <c r="I609" s="46"/>
      <c r="J609" s="37"/>
      <c r="K609" s="44"/>
      <c r="L609" s="47"/>
      <c r="M609" s="45"/>
      <c r="N609" s="46"/>
      <c r="O609" s="37"/>
      <c r="P609" s="44"/>
      <c r="Q609" s="47"/>
      <c r="R609" s="45"/>
      <c r="S609" s="46"/>
      <c r="T609" s="37"/>
      <c r="U609" s="44"/>
      <c r="V609" s="47"/>
      <c r="W609" s="45"/>
      <c r="X609" s="46"/>
      <c r="Y609" s="37"/>
    </row>
    <row r="610" spans="1:25" x14ac:dyDescent="0.3">
      <c r="A610" s="44"/>
      <c r="B610" s="47"/>
      <c r="C610" s="45"/>
      <c r="D610" s="46"/>
      <c r="E610" s="37"/>
      <c r="F610" s="44"/>
      <c r="G610" s="47"/>
      <c r="H610" s="45"/>
      <c r="I610" s="46"/>
      <c r="J610" s="37"/>
      <c r="K610" s="44"/>
      <c r="L610" s="47"/>
      <c r="M610" s="45"/>
      <c r="N610" s="46"/>
      <c r="O610" s="37"/>
      <c r="P610" s="44"/>
      <c r="Q610" s="47"/>
      <c r="R610" s="45"/>
      <c r="S610" s="46"/>
      <c r="T610" s="37"/>
      <c r="U610" s="44"/>
      <c r="V610" s="47"/>
      <c r="W610" s="45"/>
      <c r="X610" s="46"/>
      <c r="Y610" s="37"/>
    </row>
    <row r="611" spans="1:25" x14ac:dyDescent="0.3">
      <c r="A611" s="44"/>
      <c r="B611" s="47"/>
      <c r="C611" s="45"/>
      <c r="D611" s="46"/>
      <c r="E611" s="37"/>
      <c r="F611" s="44"/>
      <c r="G611" s="47"/>
      <c r="H611" s="45"/>
      <c r="I611" s="46"/>
      <c r="J611" s="37"/>
      <c r="K611" s="44"/>
      <c r="L611" s="47"/>
      <c r="M611" s="45"/>
      <c r="N611" s="46"/>
      <c r="O611" s="37"/>
      <c r="P611" s="44"/>
      <c r="Q611" s="47"/>
      <c r="R611" s="45"/>
      <c r="S611" s="46"/>
      <c r="T611" s="37"/>
      <c r="U611" s="44"/>
      <c r="V611" s="47"/>
      <c r="W611" s="45"/>
      <c r="X611" s="46"/>
      <c r="Y611" s="37"/>
    </row>
    <row r="612" spans="1:25" x14ac:dyDescent="0.3">
      <c r="A612" s="44"/>
      <c r="B612" s="47"/>
      <c r="C612" s="45"/>
      <c r="D612" s="46"/>
      <c r="E612" s="37"/>
      <c r="F612" s="44"/>
      <c r="G612" s="47"/>
      <c r="H612" s="45"/>
      <c r="I612" s="46"/>
      <c r="J612" s="37"/>
      <c r="K612" s="44"/>
      <c r="L612" s="47"/>
      <c r="M612" s="45"/>
      <c r="N612" s="46"/>
      <c r="O612" s="37"/>
      <c r="P612" s="44"/>
      <c r="Q612" s="47"/>
      <c r="R612" s="45"/>
      <c r="S612" s="46"/>
      <c r="T612" s="37"/>
      <c r="U612" s="44"/>
      <c r="V612" s="47"/>
      <c r="W612" s="45"/>
      <c r="X612" s="46"/>
      <c r="Y612" s="37"/>
    </row>
    <row r="613" spans="1:25" x14ac:dyDescent="0.3">
      <c r="A613" s="44"/>
      <c r="B613" s="47"/>
      <c r="C613" s="45"/>
      <c r="D613" s="46"/>
      <c r="E613" s="37"/>
      <c r="F613" s="44"/>
      <c r="G613" s="47"/>
      <c r="H613" s="45"/>
      <c r="I613" s="46"/>
      <c r="J613" s="37"/>
      <c r="K613" s="44"/>
      <c r="L613" s="47"/>
      <c r="M613" s="45"/>
      <c r="N613" s="46"/>
      <c r="O613" s="37"/>
      <c r="P613" s="44"/>
      <c r="Q613" s="47"/>
      <c r="R613" s="45"/>
      <c r="S613" s="46"/>
      <c r="T613" s="37"/>
      <c r="U613" s="44"/>
      <c r="V613" s="47"/>
      <c r="W613" s="45"/>
      <c r="X613" s="46"/>
      <c r="Y613" s="37"/>
    </row>
    <row r="614" spans="1:25" x14ac:dyDescent="0.3">
      <c r="A614" s="44"/>
      <c r="B614" s="47"/>
      <c r="C614" s="45"/>
      <c r="D614" s="46"/>
      <c r="E614" s="37"/>
      <c r="F614" s="44"/>
      <c r="G614" s="47"/>
      <c r="H614" s="45"/>
      <c r="I614" s="46"/>
      <c r="J614" s="37"/>
      <c r="K614" s="44"/>
      <c r="L614" s="47"/>
      <c r="M614" s="45"/>
      <c r="N614" s="46"/>
      <c r="O614" s="37"/>
      <c r="P614" s="44"/>
      <c r="Q614" s="47"/>
      <c r="R614" s="45"/>
      <c r="S614" s="46"/>
      <c r="T614" s="37"/>
      <c r="U614" s="44"/>
      <c r="V614" s="47"/>
      <c r="W614" s="45"/>
      <c r="X614" s="46"/>
      <c r="Y614" s="37"/>
    </row>
    <row r="615" spans="1:25" x14ac:dyDescent="0.3">
      <c r="A615" s="44"/>
      <c r="B615" s="47"/>
      <c r="C615" s="45"/>
      <c r="D615" s="46"/>
      <c r="E615" s="37"/>
      <c r="F615" s="44"/>
      <c r="G615" s="47"/>
      <c r="H615" s="45"/>
      <c r="I615" s="46"/>
      <c r="J615" s="37"/>
      <c r="K615" s="44"/>
      <c r="L615" s="47"/>
      <c r="M615" s="45"/>
      <c r="N615" s="46"/>
      <c r="O615" s="37"/>
      <c r="P615" s="44"/>
      <c r="Q615" s="47"/>
      <c r="R615" s="45"/>
      <c r="S615" s="46"/>
      <c r="T615" s="37"/>
      <c r="U615" s="44"/>
      <c r="V615" s="47"/>
      <c r="W615" s="45"/>
      <c r="X615" s="46"/>
      <c r="Y615" s="37"/>
    </row>
    <row r="616" spans="1:25" x14ac:dyDescent="0.3">
      <c r="A616" s="44"/>
      <c r="B616" s="47"/>
      <c r="C616" s="45"/>
      <c r="D616" s="46"/>
      <c r="E616" s="37"/>
      <c r="F616" s="44"/>
      <c r="G616" s="47"/>
      <c r="H616" s="45"/>
      <c r="I616" s="46"/>
      <c r="J616" s="37"/>
      <c r="K616" s="44"/>
      <c r="L616" s="47"/>
      <c r="M616" s="45"/>
      <c r="N616" s="46"/>
      <c r="O616" s="37"/>
      <c r="P616" s="44"/>
      <c r="Q616" s="47"/>
      <c r="R616" s="45"/>
      <c r="S616" s="46"/>
      <c r="T616" s="37"/>
      <c r="U616" s="44"/>
      <c r="V616" s="47"/>
      <c r="W616" s="45"/>
      <c r="X616" s="46"/>
      <c r="Y616" s="37"/>
    </row>
    <row r="617" spans="1:25" x14ac:dyDescent="0.3">
      <c r="A617" s="44"/>
      <c r="B617" s="44"/>
      <c r="C617" s="45"/>
      <c r="D617" s="46"/>
      <c r="E617" s="37"/>
      <c r="F617" s="44"/>
      <c r="G617" s="44"/>
      <c r="H617" s="45"/>
      <c r="I617" s="46"/>
      <c r="J617" s="37"/>
      <c r="K617" s="44"/>
      <c r="L617" s="44"/>
      <c r="M617" s="45"/>
      <c r="N617" s="46"/>
      <c r="O617" s="37"/>
      <c r="P617" s="44"/>
      <c r="Q617" s="44"/>
      <c r="R617" s="45"/>
      <c r="S617" s="46"/>
      <c r="T617" s="37"/>
      <c r="U617" s="44"/>
      <c r="V617" s="44"/>
      <c r="W617" s="45"/>
      <c r="X617" s="46"/>
      <c r="Y617" s="37"/>
    </row>
    <row r="618" spans="1:25" x14ac:dyDescent="0.3">
      <c r="A618" s="44"/>
      <c r="B618" s="44"/>
      <c r="C618" s="45"/>
      <c r="D618" s="46"/>
      <c r="E618" s="37"/>
      <c r="F618" s="44"/>
      <c r="G618" s="44"/>
      <c r="H618" s="45"/>
      <c r="I618" s="46"/>
      <c r="J618" s="37"/>
      <c r="K618" s="44"/>
      <c r="L618" s="44"/>
      <c r="M618" s="45"/>
      <c r="N618" s="46"/>
      <c r="O618" s="37"/>
      <c r="P618" s="44"/>
      <c r="Q618" s="44"/>
      <c r="R618" s="45"/>
      <c r="S618" s="46"/>
      <c r="T618" s="37"/>
      <c r="U618" s="44"/>
      <c r="V618" s="44"/>
      <c r="W618" s="45"/>
      <c r="X618" s="46"/>
      <c r="Y618" s="37"/>
    </row>
    <row r="619" spans="1:25" x14ac:dyDescent="0.3">
      <c r="A619" s="44"/>
      <c r="B619" s="44"/>
      <c r="C619" s="45"/>
      <c r="D619" s="46"/>
      <c r="E619" s="37"/>
      <c r="F619" s="44"/>
      <c r="G619" s="44"/>
      <c r="H619" s="45"/>
      <c r="I619" s="46"/>
      <c r="J619" s="37"/>
      <c r="K619" s="44"/>
      <c r="L619" s="44"/>
      <c r="M619" s="45"/>
      <c r="N619" s="46"/>
      <c r="O619" s="37"/>
      <c r="P619" s="44"/>
      <c r="Q619" s="44"/>
      <c r="R619" s="45"/>
      <c r="S619" s="46"/>
      <c r="T619" s="37"/>
      <c r="U619" s="44"/>
      <c r="V619" s="44"/>
      <c r="W619" s="45"/>
      <c r="X619" s="46"/>
      <c r="Y619" s="37"/>
    </row>
    <row r="620" spans="1:25" x14ac:dyDescent="0.3">
      <c r="A620" s="44"/>
      <c r="B620" s="44"/>
      <c r="C620" s="45"/>
      <c r="D620" s="46"/>
      <c r="E620" s="37"/>
      <c r="F620" s="44"/>
      <c r="G620" s="44"/>
      <c r="H620" s="45"/>
      <c r="I620" s="46"/>
      <c r="J620" s="37"/>
      <c r="K620" s="44"/>
      <c r="L620" s="44"/>
      <c r="M620" s="45"/>
      <c r="N620" s="46"/>
      <c r="O620" s="37"/>
      <c r="P620" s="44"/>
      <c r="Q620" s="44"/>
      <c r="R620" s="45"/>
      <c r="S620" s="46"/>
      <c r="T620" s="37"/>
      <c r="U620" s="44"/>
      <c r="V620" s="44"/>
      <c r="W620" s="45"/>
      <c r="X620" s="46"/>
      <c r="Y620" s="37"/>
    </row>
    <row r="621" spans="1:25" x14ac:dyDescent="0.3">
      <c r="A621" s="44"/>
      <c r="B621" s="44"/>
      <c r="C621" s="45"/>
      <c r="D621" s="46"/>
      <c r="E621" s="37"/>
      <c r="F621" s="44"/>
      <c r="G621" s="44"/>
      <c r="H621" s="45"/>
      <c r="I621" s="46"/>
      <c r="J621" s="37"/>
      <c r="K621" s="44"/>
      <c r="L621" s="44"/>
      <c r="M621" s="45"/>
      <c r="N621" s="46"/>
      <c r="O621" s="37"/>
      <c r="P621" s="44"/>
      <c r="Q621" s="44"/>
      <c r="R621" s="45"/>
      <c r="S621" s="46"/>
      <c r="T621" s="37"/>
      <c r="U621" s="44"/>
      <c r="V621" s="44"/>
      <c r="W621" s="45"/>
      <c r="X621" s="46"/>
      <c r="Y621" s="37"/>
    </row>
    <row r="622" spans="1:25" x14ac:dyDescent="0.3">
      <c r="A622" s="44"/>
      <c r="B622" s="44"/>
      <c r="C622" s="45"/>
      <c r="D622" s="46"/>
      <c r="E622" s="37"/>
      <c r="F622" s="44"/>
      <c r="G622" s="44"/>
      <c r="H622" s="45"/>
      <c r="I622" s="46"/>
      <c r="J622" s="37"/>
      <c r="K622" s="44"/>
      <c r="L622" s="44"/>
      <c r="M622" s="45"/>
      <c r="N622" s="46"/>
      <c r="O622" s="37"/>
      <c r="P622" s="44"/>
      <c r="Q622" s="44"/>
      <c r="R622" s="45"/>
      <c r="S622" s="46"/>
      <c r="T622" s="37"/>
      <c r="U622" s="44"/>
      <c r="V622" s="44"/>
      <c r="W622" s="45"/>
      <c r="X622" s="46"/>
      <c r="Y622" s="37"/>
    </row>
    <row r="623" spans="1:25" x14ac:dyDescent="0.3">
      <c r="A623" s="44"/>
      <c r="B623" s="44"/>
      <c r="C623" s="45"/>
      <c r="D623" s="46"/>
      <c r="E623" s="37"/>
      <c r="F623" s="44"/>
      <c r="G623" s="44"/>
      <c r="H623" s="45"/>
      <c r="I623" s="46"/>
      <c r="J623" s="37"/>
      <c r="K623" s="44"/>
      <c r="L623" s="44"/>
      <c r="M623" s="45"/>
      <c r="N623" s="46"/>
      <c r="O623" s="37"/>
      <c r="P623" s="44"/>
      <c r="Q623" s="44"/>
      <c r="R623" s="45"/>
      <c r="S623" s="46"/>
      <c r="T623" s="37"/>
      <c r="U623" s="44"/>
      <c r="V623" s="44"/>
      <c r="W623" s="45"/>
      <c r="X623" s="46"/>
      <c r="Y623" s="37"/>
    </row>
    <row r="624" spans="1:25" x14ac:dyDescent="0.3">
      <c r="A624" s="44"/>
      <c r="B624" s="44"/>
      <c r="C624" s="45"/>
      <c r="D624" s="46"/>
      <c r="E624" s="37"/>
      <c r="F624" s="44"/>
      <c r="G624" s="44"/>
      <c r="H624" s="45"/>
      <c r="I624" s="46"/>
      <c r="J624" s="37"/>
      <c r="K624" s="44"/>
      <c r="L624" s="44"/>
      <c r="M624" s="45"/>
      <c r="N624" s="46"/>
      <c r="O624" s="37"/>
      <c r="P624" s="44"/>
      <c r="Q624" s="44"/>
      <c r="R624" s="45"/>
      <c r="S624" s="46"/>
      <c r="T624" s="37"/>
      <c r="U624" s="44"/>
      <c r="V624" s="44"/>
      <c r="W624" s="45"/>
      <c r="X624" s="46"/>
      <c r="Y624" s="37"/>
    </row>
    <row r="625" spans="1:25" x14ac:dyDescent="0.3">
      <c r="A625" s="44"/>
      <c r="B625" s="44"/>
      <c r="C625" s="45"/>
      <c r="D625" s="46"/>
      <c r="E625" s="37"/>
      <c r="F625" s="44"/>
      <c r="G625" s="44"/>
      <c r="H625" s="45"/>
      <c r="I625" s="46"/>
      <c r="J625" s="37"/>
      <c r="K625" s="44"/>
      <c r="L625" s="44"/>
      <c r="M625" s="45"/>
      <c r="N625" s="46"/>
      <c r="O625" s="37"/>
      <c r="P625" s="44"/>
      <c r="Q625" s="44"/>
      <c r="R625" s="45"/>
      <c r="S625" s="46"/>
      <c r="T625" s="37"/>
      <c r="U625" s="44"/>
      <c r="V625" s="44"/>
      <c r="W625" s="45"/>
      <c r="X625" s="46"/>
      <c r="Y625" s="37"/>
    </row>
    <row r="626" spans="1:25" x14ac:dyDescent="0.3">
      <c r="A626" s="44"/>
      <c r="B626" s="44"/>
      <c r="C626" s="45"/>
      <c r="D626" s="46"/>
      <c r="E626" s="37"/>
      <c r="F626" s="44"/>
      <c r="G626" s="44"/>
      <c r="H626" s="45"/>
      <c r="I626" s="46"/>
      <c r="J626" s="37"/>
      <c r="K626" s="44"/>
      <c r="L626" s="44"/>
      <c r="M626" s="45"/>
      <c r="N626" s="46"/>
      <c r="O626" s="37"/>
      <c r="P626" s="44"/>
      <c r="Q626" s="44"/>
      <c r="R626" s="45"/>
      <c r="S626" s="46"/>
      <c r="T626" s="37"/>
      <c r="U626" s="44"/>
      <c r="V626" s="44"/>
      <c r="W626" s="45"/>
      <c r="X626" s="46"/>
      <c r="Y626" s="37"/>
    </row>
    <row r="627" spans="1:25" x14ac:dyDescent="0.3">
      <c r="A627" s="44"/>
      <c r="B627" s="44"/>
      <c r="C627" s="45"/>
      <c r="D627" s="46"/>
      <c r="E627" s="37"/>
      <c r="F627" s="44"/>
      <c r="G627" s="44"/>
      <c r="H627" s="45"/>
      <c r="I627" s="46"/>
      <c r="J627" s="37"/>
      <c r="K627" s="44"/>
      <c r="L627" s="44"/>
      <c r="M627" s="45"/>
      <c r="N627" s="46"/>
      <c r="O627" s="37"/>
      <c r="P627" s="44"/>
      <c r="Q627" s="44"/>
      <c r="R627" s="45"/>
      <c r="S627" s="46"/>
      <c r="T627" s="37"/>
      <c r="U627" s="44"/>
      <c r="V627" s="44"/>
      <c r="W627" s="45"/>
      <c r="X627" s="46"/>
      <c r="Y627" s="37"/>
    </row>
    <row r="628" spans="1:25" ht="14.5" thickBot="1" x14ac:dyDescent="0.35">
      <c r="A628" s="44"/>
      <c r="C628" s="45"/>
      <c r="D628" s="46"/>
      <c r="E628" s="37"/>
      <c r="F628" s="44"/>
      <c r="H628" s="45"/>
      <c r="I628" s="46"/>
      <c r="J628" s="37"/>
      <c r="K628" s="44"/>
      <c r="M628" s="45"/>
      <c r="N628" s="46"/>
      <c r="O628" s="37"/>
      <c r="P628" s="44"/>
      <c r="R628" s="45"/>
      <c r="S628" s="46"/>
      <c r="T628" s="37"/>
      <c r="U628" s="44"/>
      <c r="W628" s="45"/>
      <c r="X628" s="46"/>
      <c r="Y628" s="37"/>
    </row>
    <row r="629" spans="1:25" ht="15" thickTop="1" thickBot="1" x14ac:dyDescent="0.35">
      <c r="A629" s="48"/>
      <c r="B629" s="48"/>
      <c r="C629" s="48"/>
      <c r="D629" s="49"/>
      <c r="E629" s="37"/>
      <c r="F629" s="48"/>
      <c r="G629" s="48"/>
      <c r="H629" s="48"/>
      <c r="I629" s="49"/>
      <c r="J629" s="37"/>
      <c r="K629" s="48"/>
      <c r="L629" s="48"/>
      <c r="M629" s="48"/>
      <c r="N629" s="49"/>
      <c r="O629" s="37"/>
      <c r="P629" s="48"/>
      <c r="Q629" s="48"/>
      <c r="R629" s="48"/>
      <c r="S629" s="49"/>
      <c r="T629" s="37"/>
      <c r="U629" s="48"/>
      <c r="V629" s="48"/>
      <c r="W629" s="48"/>
      <c r="X629" s="49"/>
      <c r="Y629" s="37"/>
    </row>
    <row r="630" spans="1:25" ht="14.5" thickTop="1" x14ac:dyDescent="0.3"/>
  </sheetData>
  <mergeCells count="445">
    <mergeCell ref="F38:I38"/>
    <mergeCell ref="K38:N38"/>
    <mergeCell ref="P38:S38"/>
    <mergeCell ref="U38:X38"/>
    <mergeCell ref="F6:I6"/>
    <mergeCell ref="F7:F8"/>
    <mergeCell ref="G7:G8"/>
    <mergeCell ref="H7:H8"/>
    <mergeCell ref="A1:D1"/>
    <mergeCell ref="F1:I1"/>
    <mergeCell ref="K1:N1"/>
    <mergeCell ref="P1:S1"/>
    <mergeCell ref="U1:X1"/>
    <mergeCell ref="A2:D2"/>
    <mergeCell ref="F2:I2"/>
    <mergeCell ref="K2:N2"/>
    <mergeCell ref="P2:S2"/>
    <mergeCell ref="U2:X2"/>
    <mergeCell ref="A6:D6"/>
    <mergeCell ref="C7:C8"/>
    <mergeCell ref="B7:B8"/>
    <mergeCell ref="A7:A8"/>
    <mergeCell ref="A38:D38"/>
    <mergeCell ref="K6:N6"/>
    <mergeCell ref="A144:B144"/>
    <mergeCell ref="A78:D78"/>
    <mergeCell ref="A74:D74"/>
    <mergeCell ref="F74:I74"/>
    <mergeCell ref="K74:N74"/>
    <mergeCell ref="P74:S74"/>
    <mergeCell ref="U74:X74"/>
    <mergeCell ref="A72:B72"/>
    <mergeCell ref="F42:I42"/>
    <mergeCell ref="F43:F44"/>
    <mergeCell ref="G43:G44"/>
    <mergeCell ref="H43:H44"/>
    <mergeCell ref="A42:D42"/>
    <mergeCell ref="A43:A44"/>
    <mergeCell ref="B43:B44"/>
    <mergeCell ref="C43:C44"/>
    <mergeCell ref="F114:I114"/>
    <mergeCell ref="F115:F116"/>
    <mergeCell ref="G115:G116"/>
    <mergeCell ref="H115:H116"/>
    <mergeCell ref="F144:G144"/>
    <mergeCell ref="K115:K116"/>
    <mergeCell ref="L115:L116"/>
    <mergeCell ref="M115:M116"/>
    <mergeCell ref="F290:I290"/>
    <mergeCell ref="K290:N290"/>
    <mergeCell ref="P290:S290"/>
    <mergeCell ref="U290:X290"/>
    <mergeCell ref="P288:Q288"/>
    <mergeCell ref="A254:D254"/>
    <mergeCell ref="P223:P224"/>
    <mergeCell ref="Q223:Q224"/>
    <mergeCell ref="A218:D218"/>
    <mergeCell ref="F218:I218"/>
    <mergeCell ref="K218:N218"/>
    <mergeCell ref="P218:S218"/>
    <mergeCell ref="U218:X218"/>
    <mergeCell ref="F223:F224"/>
    <mergeCell ref="G223:G224"/>
    <mergeCell ref="H223:H224"/>
    <mergeCell ref="K254:N254"/>
    <mergeCell ref="K258:N258"/>
    <mergeCell ref="K259:K260"/>
    <mergeCell ref="L259:L260"/>
    <mergeCell ref="M259:M260"/>
    <mergeCell ref="K288:L288"/>
    <mergeCell ref="U223:U224"/>
    <mergeCell ref="V223:V224"/>
    <mergeCell ref="A362:D362"/>
    <mergeCell ref="F362:I362"/>
    <mergeCell ref="K362:N362"/>
    <mergeCell ref="P362:S362"/>
    <mergeCell ref="U362:X362"/>
    <mergeCell ref="A360:B360"/>
    <mergeCell ref="A295:A296"/>
    <mergeCell ref="F294:I294"/>
    <mergeCell ref="F295:F296"/>
    <mergeCell ref="G295:G296"/>
    <mergeCell ref="H295:H296"/>
    <mergeCell ref="A330:D330"/>
    <mergeCell ref="A331:A332"/>
    <mergeCell ref="B331:B332"/>
    <mergeCell ref="C331:C332"/>
    <mergeCell ref="K294:N294"/>
    <mergeCell ref="K295:K296"/>
    <mergeCell ref="L295:L296"/>
    <mergeCell ref="M295:M296"/>
    <mergeCell ref="K326:N326"/>
    <mergeCell ref="K330:N330"/>
    <mergeCell ref="U330:X330"/>
    <mergeCell ref="U331:U332"/>
    <mergeCell ref="V331:V332"/>
    <mergeCell ref="K470:N470"/>
    <mergeCell ref="P470:S470"/>
    <mergeCell ref="U470:X470"/>
    <mergeCell ref="A468:B468"/>
    <mergeCell ref="A366:D366"/>
    <mergeCell ref="F366:I366"/>
    <mergeCell ref="F367:F368"/>
    <mergeCell ref="G367:G368"/>
    <mergeCell ref="H367:H368"/>
    <mergeCell ref="U367:U368"/>
    <mergeCell ref="V367:V368"/>
    <mergeCell ref="W367:W368"/>
    <mergeCell ref="U434:X434"/>
    <mergeCell ref="U438:X438"/>
    <mergeCell ref="U439:U440"/>
    <mergeCell ref="V439:V440"/>
    <mergeCell ref="W439:W440"/>
    <mergeCell ref="U403:U404"/>
    <mergeCell ref="V403:V404"/>
    <mergeCell ref="F402:I402"/>
    <mergeCell ref="K402:N402"/>
    <mergeCell ref="P402:S402"/>
    <mergeCell ref="U402:X402"/>
    <mergeCell ref="F403:F404"/>
    <mergeCell ref="G582:G583"/>
    <mergeCell ref="A576:D576"/>
    <mergeCell ref="F576:I576"/>
    <mergeCell ref="K576:N576"/>
    <mergeCell ref="P576:S576"/>
    <mergeCell ref="U576:X576"/>
    <mergeCell ref="A540:B540"/>
    <mergeCell ref="A474:D474"/>
    <mergeCell ref="F474:I474"/>
    <mergeCell ref="F475:F476"/>
    <mergeCell ref="G475:G476"/>
    <mergeCell ref="H475:H476"/>
    <mergeCell ref="R582:R583"/>
    <mergeCell ref="U582:U583"/>
    <mergeCell ref="V582:V583"/>
    <mergeCell ref="W582:W583"/>
    <mergeCell ref="H582:H583"/>
    <mergeCell ref="K582:K583"/>
    <mergeCell ref="L582:L583"/>
    <mergeCell ref="M582:M583"/>
    <mergeCell ref="P582:P583"/>
    <mergeCell ref="Q582:Q583"/>
    <mergeCell ref="A581:D581"/>
    <mergeCell ref="F581:I581"/>
    <mergeCell ref="K581:N581"/>
    <mergeCell ref="P581:S581"/>
    <mergeCell ref="U581:X581"/>
    <mergeCell ref="A582:A583"/>
    <mergeCell ref="B582:B583"/>
    <mergeCell ref="C582:C583"/>
    <mergeCell ref="F582:F583"/>
    <mergeCell ref="A79:A80"/>
    <mergeCell ref="B79:B80"/>
    <mergeCell ref="C79:C80"/>
    <mergeCell ref="A110:D110"/>
    <mergeCell ref="A114:D114"/>
    <mergeCell ref="A115:A116"/>
    <mergeCell ref="B115:B116"/>
    <mergeCell ref="C115:C116"/>
    <mergeCell ref="A187:A188"/>
    <mergeCell ref="B187:B188"/>
    <mergeCell ref="C187:C188"/>
    <mergeCell ref="A216:B216"/>
    <mergeCell ref="A222:D222"/>
    <mergeCell ref="A223:A224"/>
    <mergeCell ref="B223:B224"/>
    <mergeCell ref="C223:C224"/>
    <mergeCell ref="A146:D146"/>
    <mergeCell ref="A150:D150"/>
    <mergeCell ref="A151:A152"/>
    <mergeCell ref="B151:B152"/>
    <mergeCell ref="C151:C152"/>
    <mergeCell ref="A182:D182"/>
    <mergeCell ref="A186:D186"/>
    <mergeCell ref="B295:B296"/>
    <mergeCell ref="C295:C296"/>
    <mergeCell ref="A326:D326"/>
    <mergeCell ref="A258:D258"/>
    <mergeCell ref="A259:A260"/>
    <mergeCell ref="B259:B260"/>
    <mergeCell ref="C259:C260"/>
    <mergeCell ref="A288:B288"/>
    <mergeCell ref="A294:D294"/>
    <mergeCell ref="A290:D290"/>
    <mergeCell ref="A475:A476"/>
    <mergeCell ref="B475:B476"/>
    <mergeCell ref="C475:C476"/>
    <mergeCell ref="A506:D506"/>
    <mergeCell ref="A510:D510"/>
    <mergeCell ref="A511:A512"/>
    <mergeCell ref="B511:B512"/>
    <mergeCell ref="C511:C512"/>
    <mergeCell ref="A367:A368"/>
    <mergeCell ref="B367:B368"/>
    <mergeCell ref="C367:C368"/>
    <mergeCell ref="A434:D434"/>
    <mergeCell ref="A438:D438"/>
    <mergeCell ref="A439:A440"/>
    <mergeCell ref="B439:B440"/>
    <mergeCell ref="C439:C440"/>
    <mergeCell ref="A402:D402"/>
    <mergeCell ref="A470:D470"/>
    <mergeCell ref="A403:A404"/>
    <mergeCell ref="B403:B404"/>
    <mergeCell ref="C403:C404"/>
    <mergeCell ref="F146:I146"/>
    <mergeCell ref="F72:G72"/>
    <mergeCell ref="F78:I78"/>
    <mergeCell ref="F79:F80"/>
    <mergeCell ref="G79:G80"/>
    <mergeCell ref="H79:H80"/>
    <mergeCell ref="F110:I110"/>
    <mergeCell ref="F216:G216"/>
    <mergeCell ref="F222:I222"/>
    <mergeCell ref="F150:I150"/>
    <mergeCell ref="F151:F152"/>
    <mergeCell ref="G151:G152"/>
    <mergeCell ref="H151:H152"/>
    <mergeCell ref="F182:I182"/>
    <mergeCell ref="F186:I186"/>
    <mergeCell ref="F511:F512"/>
    <mergeCell ref="G511:G512"/>
    <mergeCell ref="H511:H512"/>
    <mergeCell ref="F540:G540"/>
    <mergeCell ref="F434:I434"/>
    <mergeCell ref="F438:I438"/>
    <mergeCell ref="F439:F440"/>
    <mergeCell ref="G439:G440"/>
    <mergeCell ref="H439:H440"/>
    <mergeCell ref="F468:G468"/>
    <mergeCell ref="F470:I470"/>
    <mergeCell ref="K7:K8"/>
    <mergeCell ref="L7:L8"/>
    <mergeCell ref="M7:M8"/>
    <mergeCell ref="K42:N42"/>
    <mergeCell ref="K43:K44"/>
    <mergeCell ref="L43:L44"/>
    <mergeCell ref="M43:M44"/>
    <mergeCell ref="F506:I506"/>
    <mergeCell ref="F326:I326"/>
    <mergeCell ref="F330:I330"/>
    <mergeCell ref="F331:F332"/>
    <mergeCell ref="G331:G332"/>
    <mergeCell ref="H331:H332"/>
    <mergeCell ref="F360:G360"/>
    <mergeCell ref="F254:I254"/>
    <mergeCell ref="F258:I258"/>
    <mergeCell ref="F259:F260"/>
    <mergeCell ref="G259:G260"/>
    <mergeCell ref="H259:H260"/>
    <mergeCell ref="F288:G288"/>
    <mergeCell ref="F187:F188"/>
    <mergeCell ref="G187:G188"/>
    <mergeCell ref="H187:H188"/>
    <mergeCell ref="K114:N114"/>
    <mergeCell ref="K144:L144"/>
    <mergeCell ref="K146:N146"/>
    <mergeCell ref="K72:L72"/>
    <mergeCell ref="K78:N78"/>
    <mergeCell ref="K79:K80"/>
    <mergeCell ref="L79:L80"/>
    <mergeCell ref="M79:M80"/>
    <mergeCell ref="K110:N110"/>
    <mergeCell ref="K187:K188"/>
    <mergeCell ref="L187:L188"/>
    <mergeCell ref="M187:M188"/>
    <mergeCell ref="K216:L216"/>
    <mergeCell ref="K222:N222"/>
    <mergeCell ref="K223:K224"/>
    <mergeCell ref="L223:L224"/>
    <mergeCell ref="M223:M224"/>
    <mergeCell ref="K150:N150"/>
    <mergeCell ref="K151:K152"/>
    <mergeCell ref="L151:L152"/>
    <mergeCell ref="M151:M152"/>
    <mergeCell ref="K182:N182"/>
    <mergeCell ref="K186:N186"/>
    <mergeCell ref="P6:S6"/>
    <mergeCell ref="P7:P8"/>
    <mergeCell ref="Q7:Q8"/>
    <mergeCell ref="R7:R8"/>
    <mergeCell ref="P42:S42"/>
    <mergeCell ref="P43:P44"/>
    <mergeCell ref="K474:N474"/>
    <mergeCell ref="K475:K476"/>
    <mergeCell ref="L475:L476"/>
    <mergeCell ref="M475:M476"/>
    <mergeCell ref="K434:N434"/>
    <mergeCell ref="K438:N438"/>
    <mergeCell ref="K439:K440"/>
    <mergeCell ref="L439:L440"/>
    <mergeCell ref="M439:M440"/>
    <mergeCell ref="K468:L468"/>
    <mergeCell ref="K331:K332"/>
    <mergeCell ref="L331:L332"/>
    <mergeCell ref="M331:M332"/>
    <mergeCell ref="K360:L360"/>
    <mergeCell ref="K366:N366"/>
    <mergeCell ref="K367:K368"/>
    <mergeCell ref="L367:L368"/>
    <mergeCell ref="M367:M368"/>
    <mergeCell ref="P110:S110"/>
    <mergeCell ref="P114:S114"/>
    <mergeCell ref="P115:P116"/>
    <mergeCell ref="Q115:Q116"/>
    <mergeCell ref="R115:R116"/>
    <mergeCell ref="P144:Q144"/>
    <mergeCell ref="Q43:Q44"/>
    <mergeCell ref="R43:R44"/>
    <mergeCell ref="P72:Q72"/>
    <mergeCell ref="P78:S78"/>
    <mergeCell ref="P79:P80"/>
    <mergeCell ref="Q79:Q80"/>
    <mergeCell ref="R79:R80"/>
    <mergeCell ref="P186:S186"/>
    <mergeCell ref="P187:P188"/>
    <mergeCell ref="Q187:Q188"/>
    <mergeCell ref="R187:R188"/>
    <mergeCell ref="P216:Q216"/>
    <mergeCell ref="P222:S222"/>
    <mergeCell ref="P146:S146"/>
    <mergeCell ref="P150:S150"/>
    <mergeCell ref="P151:P152"/>
    <mergeCell ref="Q151:Q152"/>
    <mergeCell ref="R151:R152"/>
    <mergeCell ref="P182:S182"/>
    <mergeCell ref="U6:X6"/>
    <mergeCell ref="U7:U8"/>
    <mergeCell ref="V7:V8"/>
    <mergeCell ref="W7:W8"/>
    <mergeCell ref="U42:X42"/>
    <mergeCell ref="U43:U44"/>
    <mergeCell ref="P474:S474"/>
    <mergeCell ref="P475:P476"/>
    <mergeCell ref="Q475:Q476"/>
    <mergeCell ref="R475:R476"/>
    <mergeCell ref="P434:S434"/>
    <mergeCell ref="P438:S438"/>
    <mergeCell ref="P439:P440"/>
    <mergeCell ref="Q439:Q440"/>
    <mergeCell ref="R439:R440"/>
    <mergeCell ref="P468:Q468"/>
    <mergeCell ref="P331:P332"/>
    <mergeCell ref="Q331:Q332"/>
    <mergeCell ref="R331:R332"/>
    <mergeCell ref="P360:Q360"/>
    <mergeCell ref="P366:S366"/>
    <mergeCell ref="P367:P368"/>
    <mergeCell ref="Q367:Q368"/>
    <mergeCell ref="R367:R368"/>
    <mergeCell ref="V43:V44"/>
    <mergeCell ref="W43:W44"/>
    <mergeCell ref="U72:V72"/>
    <mergeCell ref="U78:X78"/>
    <mergeCell ref="U79:U80"/>
    <mergeCell ref="V79:V80"/>
    <mergeCell ref="W79:W80"/>
    <mergeCell ref="P511:P512"/>
    <mergeCell ref="Q511:Q512"/>
    <mergeCell ref="R511:R512"/>
    <mergeCell ref="P506:S506"/>
    <mergeCell ref="P510:S510"/>
    <mergeCell ref="P294:S294"/>
    <mergeCell ref="P295:P296"/>
    <mergeCell ref="Q295:Q296"/>
    <mergeCell ref="R295:R296"/>
    <mergeCell ref="P326:S326"/>
    <mergeCell ref="P330:S330"/>
    <mergeCell ref="R223:R224"/>
    <mergeCell ref="P254:S254"/>
    <mergeCell ref="P258:S258"/>
    <mergeCell ref="P259:P260"/>
    <mergeCell ref="Q259:Q260"/>
    <mergeCell ref="R259:R260"/>
    <mergeCell ref="U146:X146"/>
    <mergeCell ref="U150:X150"/>
    <mergeCell ref="U151:U152"/>
    <mergeCell ref="V151:V152"/>
    <mergeCell ref="W151:W152"/>
    <mergeCell ref="U182:X182"/>
    <mergeCell ref="U110:X110"/>
    <mergeCell ref="U114:X114"/>
    <mergeCell ref="U115:U116"/>
    <mergeCell ref="V115:V116"/>
    <mergeCell ref="W115:W116"/>
    <mergeCell ref="U144:V144"/>
    <mergeCell ref="W223:W224"/>
    <mergeCell ref="U254:X254"/>
    <mergeCell ref="U258:X258"/>
    <mergeCell ref="U259:U260"/>
    <mergeCell ref="V259:V260"/>
    <mergeCell ref="W259:W260"/>
    <mergeCell ref="U186:X186"/>
    <mergeCell ref="U187:U188"/>
    <mergeCell ref="V187:V188"/>
    <mergeCell ref="W187:W188"/>
    <mergeCell ref="U216:V216"/>
    <mergeCell ref="U222:X222"/>
    <mergeCell ref="W331:W332"/>
    <mergeCell ref="U360:V360"/>
    <mergeCell ref="U366:X366"/>
    <mergeCell ref="U288:V288"/>
    <mergeCell ref="U294:X294"/>
    <mergeCell ref="U295:U296"/>
    <mergeCell ref="V295:V296"/>
    <mergeCell ref="W295:W296"/>
    <mergeCell ref="U326:X326"/>
    <mergeCell ref="U510:X510"/>
    <mergeCell ref="U511:U512"/>
    <mergeCell ref="V511:V512"/>
    <mergeCell ref="W511:W512"/>
    <mergeCell ref="U540:V540"/>
    <mergeCell ref="A398:D398"/>
    <mergeCell ref="F398:I398"/>
    <mergeCell ref="K398:N398"/>
    <mergeCell ref="P398:S398"/>
    <mergeCell ref="U398:X398"/>
    <mergeCell ref="U468:V468"/>
    <mergeCell ref="U474:X474"/>
    <mergeCell ref="U475:U476"/>
    <mergeCell ref="V475:V476"/>
    <mergeCell ref="W475:W476"/>
    <mergeCell ref="U506:X506"/>
    <mergeCell ref="P540:Q540"/>
    <mergeCell ref="K511:K512"/>
    <mergeCell ref="L511:L512"/>
    <mergeCell ref="M511:M512"/>
    <mergeCell ref="K540:L540"/>
    <mergeCell ref="K506:N506"/>
    <mergeCell ref="K510:N510"/>
    <mergeCell ref="F510:I510"/>
    <mergeCell ref="G403:G404"/>
    <mergeCell ref="H403:H404"/>
    <mergeCell ref="W403:W404"/>
    <mergeCell ref="A432:B432"/>
    <mergeCell ref="F432:G432"/>
    <mergeCell ref="K432:L432"/>
    <mergeCell ref="P432:Q432"/>
    <mergeCell ref="U432:V432"/>
    <mergeCell ref="K403:K404"/>
    <mergeCell ref="L403:L404"/>
    <mergeCell ref="M403:M404"/>
    <mergeCell ref="P403:P404"/>
    <mergeCell ref="Q403:Q404"/>
    <mergeCell ref="R403:R40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W33"/>
  <sheetViews>
    <sheetView tabSelected="1" zoomScale="70" zoomScaleNormal="70" workbookViewId="0">
      <selection activeCell="D24" sqref="D24"/>
    </sheetView>
  </sheetViews>
  <sheetFormatPr defaultRowHeight="14" x14ac:dyDescent="0.3"/>
  <cols>
    <col min="1" max="1" width="2.5" customWidth="1"/>
    <col min="6" max="10" width="12.6640625" customWidth="1"/>
    <col min="11" max="11" width="14.5" customWidth="1"/>
    <col min="12" max="12" width="15.33203125" customWidth="1"/>
    <col min="13" max="15" width="12.6640625" customWidth="1"/>
    <col min="16" max="16" width="14.6640625" customWidth="1"/>
    <col min="17" max="17" width="12.6640625" customWidth="1"/>
    <col min="18" max="18" width="13.75" customWidth="1"/>
    <col min="19" max="20" width="12.6640625" customWidth="1"/>
  </cols>
  <sheetData>
    <row r="1" spans="1:23" ht="17.5" x14ac:dyDescent="0.35">
      <c r="A1" s="4"/>
      <c r="B1" s="4" t="s">
        <v>55</v>
      </c>
      <c r="C1" s="5"/>
      <c r="D1" s="5"/>
      <c r="E1" s="6"/>
      <c r="F1" s="7"/>
      <c r="G1" s="5"/>
      <c r="H1" s="8"/>
      <c r="I1" s="8"/>
      <c r="J1" s="8"/>
      <c r="K1" s="8"/>
      <c r="L1" s="8"/>
      <c r="M1" s="8"/>
      <c r="N1" s="8"/>
      <c r="O1" s="8"/>
      <c r="P1" s="8"/>
      <c r="Q1" s="8"/>
      <c r="R1" s="8"/>
      <c r="S1" s="8"/>
      <c r="T1" s="8"/>
      <c r="U1" s="8"/>
      <c r="V1" s="8"/>
      <c r="W1" s="8"/>
    </row>
    <row r="2" spans="1:23" x14ac:dyDescent="0.3">
      <c r="B2" s="9" t="s">
        <v>54</v>
      </c>
    </row>
    <row r="3" spans="1:23" ht="28" x14ac:dyDescent="0.3">
      <c r="E3" s="10"/>
      <c r="F3" s="11" t="s">
        <v>8</v>
      </c>
      <c r="G3" s="11" t="s">
        <v>9</v>
      </c>
      <c r="H3" s="11" t="s">
        <v>10</v>
      </c>
      <c r="I3" s="11" t="s">
        <v>11</v>
      </c>
      <c r="J3" s="11" t="s">
        <v>12</v>
      </c>
      <c r="K3" s="11" t="s">
        <v>13</v>
      </c>
      <c r="L3" s="11" t="s">
        <v>14</v>
      </c>
      <c r="M3" s="11" t="s">
        <v>15</v>
      </c>
      <c r="N3" s="11" t="s">
        <v>16</v>
      </c>
      <c r="O3" s="11" t="s">
        <v>17</v>
      </c>
      <c r="P3" s="11" t="s">
        <v>18</v>
      </c>
      <c r="Q3" s="11" t="s">
        <v>19</v>
      </c>
      <c r="R3" s="11" t="s">
        <v>20</v>
      </c>
      <c r="S3" s="12" t="s">
        <v>21</v>
      </c>
      <c r="T3" s="12" t="s">
        <v>22</v>
      </c>
      <c r="U3" s="13"/>
    </row>
    <row r="4" spans="1:23" x14ac:dyDescent="0.3">
      <c r="E4" s="10" t="s">
        <v>24</v>
      </c>
      <c r="F4" s="16">
        <f>SUMIFS('Database style for graphics'!F:F,'Database style for graphics'!$C:$C,State,'Database style for graphics'!$D:$D,'Ind. Segment Consump. Compare'!$E4)/1000</f>
        <v>9.4076668204143807</v>
      </c>
      <c r="G4" s="16">
        <f>SUMIFS('Database style for graphics'!G:G,'Database style for graphics'!$C:$C,State,'Database style for graphics'!$D:$D,'Ind. Segment Consump. Compare'!$E4)/1000</f>
        <v>0.75930423688432591</v>
      </c>
      <c r="H4" s="16">
        <f>SUMIFS('Database style for graphics'!H:H,'Database style for graphics'!$C:$C,State,'Database style for graphics'!$D:$D,'Ind. Segment Consump. Compare'!$E4)/1000</f>
        <v>31.58538179613403</v>
      </c>
      <c r="I4" s="16">
        <f>SUMIFS('Database style for graphics'!I:I,'Database style for graphics'!$C:$C,State,'Database style for graphics'!$D:$D,'Ind. Segment Consump. Compare'!$E4)/1000</f>
        <v>2.2416404388257562E-3</v>
      </c>
      <c r="J4" s="16">
        <f>SUMIFS('Database style for graphics'!J:J,'Database style for graphics'!$C:$C,State,'Database style for graphics'!$D:$D,'Ind. Segment Consump. Compare'!$E4)/1000</f>
        <v>0.10350838432597692</v>
      </c>
      <c r="K4" s="16">
        <f>SUMIFS('Database style for graphics'!K:K,'Database style for graphics'!$C:$C,State,'Database style for graphics'!$D:$D,'Ind. Segment Consump. Compare'!$E4)/1000</f>
        <v>0.42140149090946816</v>
      </c>
      <c r="L4" s="16">
        <f>SUMIFS('Database style for graphics'!L:L,'Database style for graphics'!$C:$C,State,'Database style for graphics'!$D:$D,'Ind. Segment Consump. Compare'!$E4)/1000</f>
        <v>0.34739254411246162</v>
      </c>
      <c r="M4" s="16">
        <f>SUMIFS('Database style for graphics'!M:M,'Database style for graphics'!$C:$C,State,'Database style for graphics'!$D:$D,'Ind. Segment Consump. Compare'!$E4)/1000</f>
        <v>1.2570388643392405</v>
      </c>
      <c r="N4" s="16">
        <f>SUMIFS('Database style for graphics'!N:N,'Database style for graphics'!$C:$C,State,'Database style for graphics'!$D:$D,'Ind. Segment Consump. Compare'!$E4)/1000</f>
        <v>2.2044198036664335</v>
      </c>
      <c r="O4" s="16">
        <f>SUMIFS('Database style for graphics'!O:O,'Database style for graphics'!$C:$C,State,'Database style for graphics'!$D:$D,'Ind. Segment Consump. Compare'!$E4)/1000</f>
        <v>0.11404828667530729</v>
      </c>
      <c r="P4" s="16">
        <f>SUMIFS('Database style for graphics'!P:P,'Database style for graphics'!$C:$C,State,'Database style for graphics'!$D:$D,'Ind. Segment Consump. Compare'!$E4)/1000</f>
        <v>1.4532431851388887</v>
      </c>
      <c r="Q4" s="16">
        <f>SUMIFS('Database style for graphics'!Q:Q,'Database style for graphics'!$C:$C,State,'Database style for graphics'!$D:$D,'Ind. Segment Consump. Compare'!$E4)/1000</f>
        <v>0.29836533442375218</v>
      </c>
      <c r="R4" s="16">
        <f>SUMIFS('Database style for graphics'!R:R,'Database style for graphics'!$C:$C,State,'Database style for graphics'!$D:$D,'Ind. Segment Consump. Compare'!$E4)/1000</f>
        <v>10.350324671954397</v>
      </c>
      <c r="S4" s="16">
        <f>SUMIFS('Database style for graphics'!S:S,'Database style for graphics'!$C:$C,State,'Database style for graphics'!$D:$D,'Ind. Segment Consump. Compare'!$E4)/1000</f>
        <v>0.20053680841019983</v>
      </c>
      <c r="T4" s="16">
        <f>SUMIFS('Database style for graphics'!T:T,'Database style for graphics'!$C:$C,State,'Database style for graphics'!$D:$D,'Ind. Segment Consump. Compare'!$E4)/1000</f>
        <v>0.61722119636179207</v>
      </c>
    </row>
    <row r="5" spans="1:23" x14ac:dyDescent="0.3">
      <c r="E5" s="10" t="s">
        <v>23</v>
      </c>
      <c r="F5" s="16">
        <f>SUMIFS('Database style for graphics'!F:F,'Database style for graphics'!$C:$C,State,'Database style for graphics'!$D:$D,'Ind. Segment Consump. Compare'!$E5)/1000</f>
        <v>8.7004792586425204</v>
      </c>
      <c r="G5" s="16">
        <f>SUMIFS('Database style for graphics'!G:G,'Database style for graphics'!$C:$C,State,'Database style for graphics'!$D:$D,'Ind. Segment Consump. Compare'!$E5)/1000</f>
        <v>0.74320791484313919</v>
      </c>
      <c r="H5" s="16">
        <f>SUMIFS('Database style for graphics'!H:H,'Database style for graphics'!$C:$C,State,'Database style for graphics'!$D:$D,'Ind. Segment Consump. Compare'!$E5)/1000</f>
        <v>26.12460968725388</v>
      </c>
      <c r="I5" s="16">
        <f>SUMIFS('Database style for graphics'!I:I,'Database style for graphics'!$C:$C,State,'Database style for graphics'!$D:$D,'Ind. Segment Consump. Compare'!$E5)/1000</f>
        <v>3.3105789552093905E-3</v>
      </c>
      <c r="J5" s="16">
        <f>SUMIFS('Database style for graphics'!J:J,'Database style for graphics'!$C:$C,State,'Database style for graphics'!$D:$D,'Ind. Segment Consump. Compare'!$E5)/1000</f>
        <v>6.8154077513185723E-2</v>
      </c>
      <c r="K5" s="16">
        <f>SUMIFS('Database style for graphics'!K:K,'Database style for graphics'!$C:$C,State,'Database style for graphics'!$D:$D,'Ind. Segment Consump. Compare'!$E5)/1000</f>
        <v>0.17390551072982724</v>
      </c>
      <c r="L5" s="16">
        <f>SUMIFS('Database style for graphics'!L:L,'Database style for graphics'!$C:$C,State,'Database style for graphics'!$D:$D,'Ind. Segment Consump. Compare'!$E5)/1000</f>
        <v>0.22063312657069648</v>
      </c>
      <c r="M5" s="16">
        <f>SUMIFS('Database style for graphics'!M:M,'Database style for graphics'!$C:$C,State,'Database style for graphics'!$D:$D,'Ind. Segment Consump. Compare'!$E5)/1000</f>
        <v>1.2318549848793177</v>
      </c>
      <c r="N5" s="16">
        <f>SUMIFS('Database style for graphics'!N:N,'Database style for graphics'!$C:$C,State,'Database style for graphics'!$D:$D,'Ind. Segment Consump. Compare'!$E5)/1000</f>
        <v>1.9403155603330238</v>
      </c>
      <c r="O5" s="16">
        <f>SUMIFS('Database style for graphics'!O:O,'Database style for graphics'!$C:$C,State,'Database style for graphics'!$D:$D,'Ind. Segment Consump. Compare'!$E5)/1000</f>
        <v>7.9481363723863538E-2</v>
      </c>
      <c r="P5" s="16">
        <f>SUMIFS('Database style for graphics'!P:P,'Database style for graphics'!$C:$C,State,'Database style for graphics'!$D:$D,'Ind. Segment Consump. Compare'!$E5)/1000</f>
        <v>1.1454991782764576</v>
      </c>
      <c r="Q5" s="16">
        <f>SUMIFS('Database style for graphics'!Q:Q,'Database style for graphics'!$C:$C,State,'Database style for graphics'!$D:$D,'Ind. Segment Consump. Compare'!$E5)/1000</f>
        <v>0.21509282264717905</v>
      </c>
      <c r="R5" s="16">
        <f>SUMIFS('Database style for graphics'!R:R,'Database style for graphics'!$C:$C,State,'Database style for graphics'!$D:$D,'Ind. Segment Consump. Compare'!$E5)/1000</f>
        <v>9.3287397249095783</v>
      </c>
      <c r="S5" s="16">
        <f>SUMIFS('Database style for graphics'!S:S,'Database style for graphics'!$C:$C,State,'Database style for graphics'!$D:$D,'Ind. Segment Consump. Compare'!$E5)/1000</f>
        <v>0.1847395117250846</v>
      </c>
      <c r="T5" s="16">
        <f>SUMIFS('Database style for graphics'!T:T,'Database style for graphics'!$C:$C,State,'Database style for graphics'!$D:$D,'Ind. Segment Consump. Compare'!$E5)/1000</f>
        <v>0.53928219909890118</v>
      </c>
    </row>
    <row r="29" spans="1:23" ht="17.5" x14ac:dyDescent="0.35">
      <c r="A29" s="4"/>
      <c r="B29" s="4" t="s">
        <v>56</v>
      </c>
      <c r="C29" s="5"/>
      <c r="D29" s="5"/>
      <c r="E29" s="6"/>
      <c r="F29" s="7"/>
      <c r="G29" s="5"/>
      <c r="H29" s="8"/>
      <c r="I29" s="8"/>
      <c r="J29" s="8"/>
      <c r="K29" s="8"/>
      <c r="L29" s="8"/>
      <c r="M29" s="8"/>
      <c r="N29" s="8"/>
      <c r="O29" s="8"/>
      <c r="P29" s="8"/>
      <c r="Q29" s="8"/>
      <c r="R29" s="8"/>
      <c r="S29" s="8"/>
      <c r="T29" s="8"/>
      <c r="U29" s="8"/>
      <c r="V29" s="8"/>
      <c r="W29" s="8"/>
    </row>
    <row r="30" spans="1:23" x14ac:dyDescent="0.3">
      <c r="B30" s="9" t="s">
        <v>54</v>
      </c>
    </row>
    <row r="31" spans="1:23" ht="28" x14ac:dyDescent="0.3">
      <c r="E31" s="10"/>
      <c r="F31" s="11" t="s">
        <v>8</v>
      </c>
      <c r="G31" s="11" t="s">
        <v>9</v>
      </c>
      <c r="H31" s="11" t="s">
        <v>10</v>
      </c>
      <c r="I31" s="11" t="s">
        <v>11</v>
      </c>
      <c r="J31" s="11" t="s">
        <v>12</v>
      </c>
      <c r="K31" s="11" t="s">
        <v>13</v>
      </c>
      <c r="L31" s="11" t="s">
        <v>14</v>
      </c>
      <c r="M31" s="11" t="s">
        <v>15</v>
      </c>
      <c r="N31" s="11" t="s">
        <v>16</v>
      </c>
      <c r="O31" s="11" t="s">
        <v>17</v>
      </c>
      <c r="P31" s="11" t="s">
        <v>18</v>
      </c>
      <c r="Q31" s="11" t="s">
        <v>19</v>
      </c>
      <c r="R31" s="11" t="s">
        <v>20</v>
      </c>
      <c r="S31" s="12" t="s">
        <v>21</v>
      </c>
      <c r="T31" s="12" t="s">
        <v>22</v>
      </c>
      <c r="U31" s="13"/>
    </row>
    <row r="32" spans="1:23" x14ac:dyDescent="0.3">
      <c r="E32" s="10" t="s">
        <v>24</v>
      </c>
      <c r="F32" s="14">
        <f t="shared" ref="F32:T32" si="0">F4/SUM($F4:$T4)</f>
        <v>0.15912269025988302</v>
      </c>
      <c r="G32" s="14">
        <f t="shared" si="0"/>
        <v>1.2842985960831419E-2</v>
      </c>
      <c r="H32" s="14">
        <f t="shared" si="0"/>
        <v>0.53423989393206472</v>
      </c>
      <c r="I32" s="14">
        <f t="shared" si="0"/>
        <v>3.7915443226292703E-5</v>
      </c>
      <c r="J32" s="14">
        <f t="shared" si="0"/>
        <v>1.7507563663567197E-3</v>
      </c>
      <c r="K32" s="14">
        <f t="shared" si="0"/>
        <v>7.1276481398696743E-3</v>
      </c>
      <c r="L32" s="14">
        <f t="shared" si="0"/>
        <v>5.8758496926621748E-3</v>
      </c>
      <c r="M32" s="14">
        <f t="shared" si="0"/>
        <v>2.1261744242562115E-2</v>
      </c>
      <c r="N32" s="14">
        <f t="shared" si="0"/>
        <v>3.7285887810184534E-2</v>
      </c>
      <c r="O32" s="14">
        <f t="shared" si="0"/>
        <v>1.9290298584900261E-3</v>
      </c>
      <c r="P32" s="14">
        <f t="shared" si="0"/>
        <v>2.4580373607550401E-2</v>
      </c>
      <c r="Q32" s="14">
        <f t="shared" si="0"/>
        <v>5.0465961008285282E-3</v>
      </c>
      <c r="R32" s="14">
        <f t="shared" si="0"/>
        <v>0.17506694681095014</v>
      </c>
      <c r="S32" s="14">
        <f t="shared" si="0"/>
        <v>3.3919097114619321E-3</v>
      </c>
      <c r="T32" s="14">
        <f t="shared" si="0"/>
        <v>1.0439772063078424E-2</v>
      </c>
    </row>
    <row r="33" spans="5:20" ht="14.5" customHeight="1" x14ac:dyDescent="0.3">
      <c r="E33" s="10" t="s">
        <v>23</v>
      </c>
      <c r="F33" s="14">
        <f t="shared" ref="F33:T33" si="1">F5/SUM($F5:$T5)</f>
        <v>0.17160943671358653</v>
      </c>
      <c r="G33" s="14">
        <f t="shared" si="1"/>
        <v>1.4659134035704808E-2</v>
      </c>
      <c r="H33" s="14">
        <f t="shared" si="1"/>
        <v>0.51528535607260717</v>
      </c>
      <c r="I33" s="14">
        <f t="shared" si="1"/>
        <v>6.5298309760924414E-5</v>
      </c>
      <c r="J33" s="14">
        <f t="shared" si="1"/>
        <v>1.344280298140352E-3</v>
      </c>
      <c r="K33" s="14">
        <f t="shared" si="1"/>
        <v>3.4301359557968271E-3</v>
      </c>
      <c r="L33" s="14">
        <f t="shared" si="1"/>
        <v>4.3517978085568293E-3</v>
      </c>
      <c r="M33" s="14">
        <f t="shared" si="1"/>
        <v>2.4297275332042619E-2</v>
      </c>
      <c r="N33" s="14">
        <f t="shared" si="1"/>
        <v>3.8271048117791778E-2</v>
      </c>
      <c r="O33" s="14">
        <f t="shared" si="1"/>
        <v>1.5677012325879659E-3</v>
      </c>
      <c r="P33" s="14">
        <f t="shared" si="1"/>
        <v>2.259398165274978E-2</v>
      </c>
      <c r="Q33" s="14">
        <f t="shared" si="1"/>
        <v>4.242520100137208E-3</v>
      </c>
      <c r="R33" s="14">
        <f>R5/SUM($F5:$T5)</f>
        <v>0.18400133163344487</v>
      </c>
      <c r="S33" s="14">
        <f t="shared" si="1"/>
        <v>3.6438272655374623E-3</v>
      </c>
      <c r="T33" s="14">
        <f t="shared" si="1"/>
        <v>1.0636875471554884E-2</v>
      </c>
    </row>
  </sheetData>
  <sheetProtection formatCells="0"/>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List Box 1">
              <controlPr defaultSize="0" autoLine="0" autoPict="0">
                <anchor moveWithCells="1">
                  <from>
                    <xdr:col>1</xdr:col>
                    <xdr:colOff>25400</xdr:colOff>
                    <xdr:row>2</xdr:row>
                    <xdr:rowOff>25400</xdr:rowOff>
                  </from>
                  <to>
                    <xdr:col>3</xdr:col>
                    <xdr:colOff>76200</xdr:colOff>
                    <xdr:row>5</xdr:row>
                    <xdr:rowOff>12700</xdr:rowOff>
                  </to>
                </anchor>
              </controlPr>
            </control>
          </mc:Choice>
        </mc:AlternateContent>
        <mc:AlternateContent xmlns:mc="http://schemas.openxmlformats.org/markup-compatibility/2006">
          <mc:Choice Requires="x14">
            <control shapeId="7170" r:id="rId4" name="List Box 2">
              <controlPr defaultSize="0" autoLine="0" autoPict="0">
                <anchor moveWithCells="1">
                  <from>
                    <xdr:col>1</xdr:col>
                    <xdr:colOff>25400</xdr:colOff>
                    <xdr:row>30</xdr:row>
                    <xdr:rowOff>25400</xdr:rowOff>
                  </from>
                  <to>
                    <xdr:col>3</xdr:col>
                    <xdr:colOff>76200</xdr:colOff>
                    <xdr:row>33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activeCell="H40" sqref="H40"/>
    </sheetView>
  </sheetViews>
  <sheetFormatPr defaultRowHeight="1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D92" sqref="D92"/>
    </sheetView>
  </sheetViews>
  <sheetFormatPr defaultRowHeight="14" x14ac:dyDescent="0.3"/>
  <sheetData>
    <row r="1" spans="1:18" x14ac:dyDescent="0.3">
      <c r="A1" s="3">
        <v>4</v>
      </c>
      <c r="B1" s="3"/>
      <c r="C1" s="3"/>
      <c r="D1" s="3"/>
      <c r="E1" s="3"/>
      <c r="F1" s="3"/>
      <c r="G1" s="3"/>
      <c r="H1" s="3"/>
      <c r="I1" s="3"/>
      <c r="J1" s="3"/>
      <c r="K1" s="3">
        <v>1</v>
      </c>
      <c r="L1" s="3"/>
      <c r="M1" s="3">
        <v>3</v>
      </c>
      <c r="N1" s="3">
        <v>1</v>
      </c>
      <c r="O1" s="3">
        <v>1</v>
      </c>
      <c r="P1" s="3">
        <v>10</v>
      </c>
      <c r="Q1" s="3"/>
      <c r="R1" s="3"/>
    </row>
    <row r="2" spans="1:18" x14ac:dyDescent="0.3">
      <c r="A2" s="3"/>
      <c r="B2" s="3" t="s">
        <v>34</v>
      </c>
      <c r="C2" s="3" t="str">
        <f>INDEX($L$2:$L$6,K1)</f>
        <v>CA</v>
      </c>
      <c r="D2" s="3"/>
      <c r="E2" s="3"/>
      <c r="F2" s="3"/>
      <c r="G2" s="3"/>
      <c r="H2" s="3"/>
      <c r="I2" s="3"/>
      <c r="J2" s="3"/>
      <c r="K2" s="3" t="s">
        <v>35</v>
      </c>
      <c r="L2" s="3" t="s">
        <v>32</v>
      </c>
      <c r="M2" s="3" t="s">
        <v>36</v>
      </c>
      <c r="N2" s="3" t="s">
        <v>37</v>
      </c>
      <c r="O2" s="2" t="s">
        <v>0</v>
      </c>
      <c r="P2" s="3" t="s">
        <v>57</v>
      </c>
      <c r="Q2" s="3"/>
    </row>
    <row r="3" spans="1:18" x14ac:dyDescent="0.3">
      <c r="A3" s="3"/>
      <c r="B3" s="3" t="s">
        <v>38</v>
      </c>
      <c r="C3" s="3" t="str">
        <f>INDEX($M$2:$M$6,M1)</f>
        <v>Industrial</v>
      </c>
      <c r="D3" s="3"/>
      <c r="E3" s="3"/>
      <c r="F3" s="3"/>
      <c r="G3" s="3"/>
      <c r="H3" s="3"/>
      <c r="I3" s="3"/>
      <c r="J3" s="3"/>
      <c r="K3" s="3" t="s">
        <v>39</v>
      </c>
      <c r="L3" s="3" t="s">
        <v>25</v>
      </c>
      <c r="M3" s="3" t="s">
        <v>40</v>
      </c>
      <c r="N3" s="3" t="s">
        <v>41</v>
      </c>
      <c r="O3" s="2" t="s">
        <v>1</v>
      </c>
      <c r="P3" s="3" t="s">
        <v>8</v>
      </c>
      <c r="Q3" s="3"/>
    </row>
    <row r="4" spans="1:18" x14ac:dyDescent="0.3">
      <c r="A4" s="3"/>
      <c r="B4" s="3" t="s">
        <v>42</v>
      </c>
      <c r="C4" s="3" t="str">
        <f>INDEX($K$2:$K$6,K1)</f>
        <v>California</v>
      </c>
      <c r="D4" s="3"/>
      <c r="E4" s="3"/>
      <c r="F4" s="3"/>
      <c r="G4" s="3"/>
      <c r="H4" s="3"/>
      <c r="I4" s="3"/>
      <c r="J4" s="3"/>
      <c r="K4" s="3" t="s">
        <v>43</v>
      </c>
      <c r="L4" s="3" t="s">
        <v>31</v>
      </c>
      <c r="M4" s="3" t="s">
        <v>44</v>
      </c>
      <c r="N4" s="3" t="s">
        <v>45</v>
      </c>
      <c r="O4" s="2" t="s">
        <v>2</v>
      </c>
      <c r="P4" s="3" t="s">
        <v>9</v>
      </c>
      <c r="Q4" s="3"/>
    </row>
    <row r="5" spans="1:18" x14ac:dyDescent="0.3">
      <c r="A5" s="3"/>
      <c r="B5" s="3" t="s">
        <v>53</v>
      </c>
      <c r="C5" s="3" t="str">
        <f>INDEX($P$2:$P$17,P1)</f>
        <v>Water</v>
      </c>
      <c r="D5" s="3"/>
      <c r="E5" s="3"/>
      <c r="F5" s="3"/>
      <c r="G5" s="3"/>
      <c r="H5" s="3"/>
      <c r="I5" s="3"/>
      <c r="J5" s="3"/>
      <c r="K5" s="3" t="s">
        <v>46</v>
      </c>
      <c r="L5" s="3" t="s">
        <v>30</v>
      </c>
      <c r="M5" s="3" t="s">
        <v>47</v>
      </c>
      <c r="N5" s="3" t="s">
        <v>48</v>
      </c>
      <c r="O5" s="2" t="s">
        <v>3</v>
      </c>
      <c r="P5" s="3" t="s">
        <v>10</v>
      </c>
      <c r="Q5" s="3"/>
    </row>
    <row r="6" spans="1:18" x14ac:dyDescent="0.3">
      <c r="A6" s="3"/>
      <c r="B6" s="3" t="s">
        <v>49</v>
      </c>
      <c r="C6" s="3" t="str">
        <f>INDEX($O$2:$O$8,O1)</f>
        <v>HVAC</v>
      </c>
      <c r="D6" s="3"/>
      <c r="E6" s="3"/>
      <c r="F6" s="3"/>
      <c r="G6" s="3"/>
      <c r="H6" s="3"/>
      <c r="I6" s="3"/>
      <c r="J6" s="3"/>
      <c r="K6" s="3" t="s">
        <v>50</v>
      </c>
      <c r="L6" s="3" t="s">
        <v>29</v>
      </c>
      <c r="M6" s="3" t="s">
        <v>51</v>
      </c>
      <c r="N6" s="3"/>
      <c r="O6" s="2" t="s">
        <v>4</v>
      </c>
      <c r="P6" s="3" t="s">
        <v>11</v>
      </c>
      <c r="Q6" s="3"/>
    </row>
    <row r="7" spans="1:18" x14ac:dyDescent="0.3">
      <c r="A7" s="3"/>
      <c r="B7" s="3" t="s">
        <v>52</v>
      </c>
      <c r="C7" s="3">
        <f>INDEX($R$2:$R$40,R1)</f>
        <v>0</v>
      </c>
      <c r="D7" s="3"/>
      <c r="E7" s="3"/>
      <c r="F7" s="3"/>
      <c r="G7" s="3"/>
      <c r="H7" s="3"/>
      <c r="I7" s="3"/>
      <c r="J7" s="3"/>
      <c r="K7" s="3"/>
      <c r="L7" s="3"/>
      <c r="M7" s="3"/>
      <c r="N7" s="3"/>
      <c r="O7" s="2" t="s">
        <v>5</v>
      </c>
      <c r="P7" s="3" t="s">
        <v>12</v>
      </c>
      <c r="Q7" s="3"/>
    </row>
    <row r="8" spans="1:18" x14ac:dyDescent="0.3">
      <c r="O8" s="2" t="s">
        <v>6</v>
      </c>
      <c r="P8" s="3" t="s">
        <v>13</v>
      </c>
    </row>
    <row r="9" spans="1:18" x14ac:dyDescent="0.3">
      <c r="P9" t="s">
        <v>14</v>
      </c>
    </row>
    <row r="10" spans="1:18" x14ac:dyDescent="0.3">
      <c r="P10" t="s">
        <v>15</v>
      </c>
    </row>
    <row r="11" spans="1:18" x14ac:dyDescent="0.3">
      <c r="P11" t="s">
        <v>16</v>
      </c>
    </row>
    <row r="12" spans="1:18" x14ac:dyDescent="0.3">
      <c r="P12" t="s">
        <v>17</v>
      </c>
    </row>
    <row r="13" spans="1:18" x14ac:dyDescent="0.3">
      <c r="P13" t="s">
        <v>18</v>
      </c>
    </row>
    <row r="14" spans="1:18" x14ac:dyDescent="0.3">
      <c r="P14" t="s">
        <v>19</v>
      </c>
    </row>
    <row r="15" spans="1:18" x14ac:dyDescent="0.3">
      <c r="P15" t="s">
        <v>20</v>
      </c>
    </row>
    <row r="16" spans="1:18" x14ac:dyDescent="0.3">
      <c r="P16" t="s">
        <v>21</v>
      </c>
    </row>
    <row r="17" spans="16:16" x14ac:dyDescent="0.3">
      <c r="P17" t="s">
        <v>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71"/>
  <sheetViews>
    <sheetView workbookViewId="0">
      <selection activeCell="D92" sqref="D92"/>
    </sheetView>
  </sheetViews>
  <sheetFormatPr defaultRowHeight="14" x14ac:dyDescent="0.3"/>
  <sheetData>
    <row r="1" spans="1:21" x14ac:dyDescent="0.3">
      <c r="B1" t="s">
        <v>26</v>
      </c>
      <c r="C1" t="s">
        <v>27</v>
      </c>
      <c r="D1" t="s">
        <v>28</v>
      </c>
      <c r="E1" s="1" t="s">
        <v>33</v>
      </c>
      <c r="F1" t="s">
        <v>8</v>
      </c>
      <c r="G1" t="s">
        <v>9</v>
      </c>
      <c r="H1" t="s">
        <v>10</v>
      </c>
      <c r="I1" t="s">
        <v>11</v>
      </c>
      <c r="J1" t="s">
        <v>12</v>
      </c>
      <c r="K1" t="s">
        <v>13</v>
      </c>
      <c r="L1" t="s">
        <v>14</v>
      </c>
      <c r="M1" t="s">
        <v>15</v>
      </c>
      <c r="N1" t="s">
        <v>16</v>
      </c>
      <c r="O1" t="s">
        <v>17</v>
      </c>
      <c r="P1" t="s">
        <v>18</v>
      </c>
      <c r="Q1" t="s">
        <v>19</v>
      </c>
      <c r="R1" t="s">
        <v>20</v>
      </c>
      <c r="S1" t="s">
        <v>21</v>
      </c>
      <c r="T1" t="s">
        <v>22</v>
      </c>
      <c r="U1" t="s">
        <v>57</v>
      </c>
    </row>
    <row r="2" spans="1:21" hidden="1" x14ac:dyDescent="0.3">
      <c r="A2">
        <v>1</v>
      </c>
      <c r="B2" t="s">
        <v>58</v>
      </c>
      <c r="C2" t="s">
        <v>29</v>
      </c>
      <c r="D2" t="s">
        <v>24</v>
      </c>
      <c r="E2" s="2" t="s">
        <v>0</v>
      </c>
      <c r="F2">
        <v>1160.4502212420737</v>
      </c>
      <c r="G2">
        <v>181161.58992438682</v>
      </c>
      <c r="H2">
        <v>2375.2281122194622</v>
      </c>
      <c r="I2">
        <v>0.81069819928697506</v>
      </c>
      <c r="J2">
        <v>12385.631666517585</v>
      </c>
      <c r="K2">
        <v>8404.3265781390128</v>
      </c>
      <c r="L2">
        <v>2777.548440809117</v>
      </c>
      <c r="M2">
        <v>0</v>
      </c>
      <c r="N2">
        <v>2112.2932922201699</v>
      </c>
      <c r="O2">
        <v>28406.835613402105</v>
      </c>
      <c r="P2">
        <v>444.15726746530686</v>
      </c>
      <c r="Q2">
        <v>3300.4357589967667</v>
      </c>
      <c r="R2">
        <v>946.77907147975873</v>
      </c>
      <c r="S2">
        <v>5396.4310185212626</v>
      </c>
      <c r="T2">
        <v>7686.4559787017133</v>
      </c>
      <c r="U2">
        <v>256558.97364230038</v>
      </c>
    </row>
    <row r="3" spans="1:21" hidden="1" x14ac:dyDescent="0.3">
      <c r="A3" t="s">
        <v>59</v>
      </c>
      <c r="B3" t="s">
        <v>60</v>
      </c>
      <c r="C3" t="s">
        <v>29</v>
      </c>
      <c r="D3" t="s">
        <v>24</v>
      </c>
      <c r="E3" s="2" t="s">
        <v>1</v>
      </c>
      <c r="F3">
        <v>1021.9051979454047</v>
      </c>
      <c r="G3">
        <v>232922.04418849736</v>
      </c>
      <c r="H3">
        <v>2091.6519379738097</v>
      </c>
      <c r="I3">
        <v>0.70717742673116502</v>
      </c>
      <c r="J3">
        <v>8241.0794648096835</v>
      </c>
      <c r="K3">
        <v>6421.7303814880534</v>
      </c>
      <c r="L3">
        <v>1859.9742234466789</v>
      </c>
      <c r="M3">
        <v>1110.2116827322777</v>
      </c>
      <c r="N3">
        <v>1207.0247384115257</v>
      </c>
      <c r="O3">
        <v>18269.841160968313</v>
      </c>
      <c r="P3">
        <v>168.8962800954896</v>
      </c>
      <c r="Q3">
        <v>2255.9765865721465</v>
      </c>
      <c r="R3">
        <v>758.70426207756805</v>
      </c>
      <c r="S3">
        <v>3399.4098924329751</v>
      </c>
      <c r="T3">
        <v>4428.8112507381175</v>
      </c>
      <c r="U3">
        <v>284157.9684256161</v>
      </c>
    </row>
    <row r="4" spans="1:21" hidden="1" x14ac:dyDescent="0.3">
      <c r="A4" t="s">
        <v>59</v>
      </c>
      <c r="B4" t="s">
        <v>61</v>
      </c>
      <c r="C4" t="s">
        <v>29</v>
      </c>
      <c r="D4" t="s">
        <v>24</v>
      </c>
      <c r="E4" s="2" t="s">
        <v>2</v>
      </c>
      <c r="F4">
        <v>6006.8130139760769</v>
      </c>
      <c r="G4">
        <v>4917243.1550904997</v>
      </c>
      <c r="H4">
        <v>12294.841152574902</v>
      </c>
      <c r="I4">
        <v>13.75300125059392</v>
      </c>
      <c r="J4">
        <v>262744.43911406631</v>
      </c>
      <c r="K4">
        <v>69025.461379386237</v>
      </c>
      <c r="L4">
        <v>5729.8573680151385</v>
      </c>
      <c r="M4">
        <v>19761.767952634542</v>
      </c>
      <c r="N4">
        <v>25045.763322039154</v>
      </c>
      <c r="O4">
        <v>250129.26401192346</v>
      </c>
      <c r="P4">
        <v>415.63798758058886</v>
      </c>
      <c r="Q4">
        <v>6850.0782339520838</v>
      </c>
      <c r="R4">
        <v>9608.1189781595931</v>
      </c>
      <c r="S4">
        <v>15248.130757036639</v>
      </c>
      <c r="T4">
        <v>10446.805383148741</v>
      </c>
      <c r="U4">
        <v>5610563.8867462426</v>
      </c>
    </row>
    <row r="5" spans="1:21" hidden="1" x14ac:dyDescent="0.3">
      <c r="A5" t="s">
        <v>59</v>
      </c>
      <c r="B5" t="s">
        <v>62</v>
      </c>
      <c r="C5" t="s">
        <v>29</v>
      </c>
      <c r="D5" t="s">
        <v>24</v>
      </c>
      <c r="E5" s="2" t="s">
        <v>3</v>
      </c>
      <c r="F5">
        <v>594.51369657460975</v>
      </c>
      <c r="G5">
        <v>51760.454264110522</v>
      </c>
      <c r="H5">
        <v>1216.8601628530819</v>
      </c>
      <c r="I5">
        <v>0.71729046845508959</v>
      </c>
      <c r="J5">
        <v>11012.118422382637</v>
      </c>
      <c r="K5">
        <v>32796.04839897983</v>
      </c>
      <c r="L5">
        <v>1627.7224368519146</v>
      </c>
      <c r="M5">
        <v>0</v>
      </c>
      <c r="N5">
        <v>0</v>
      </c>
      <c r="O5">
        <v>16182.292565179152</v>
      </c>
      <c r="P5">
        <v>217.16821297429246</v>
      </c>
      <c r="Q5">
        <v>1580.1500632385689</v>
      </c>
      <c r="R5">
        <v>811.1090077314293</v>
      </c>
      <c r="S5">
        <v>5214.2180929637161</v>
      </c>
      <c r="T5">
        <v>3682.868265463268</v>
      </c>
      <c r="U5">
        <v>126696.24087977147</v>
      </c>
    </row>
    <row r="6" spans="1:21" hidden="1" x14ac:dyDescent="0.3">
      <c r="A6" t="s">
        <v>59</v>
      </c>
      <c r="B6" t="s">
        <v>63</v>
      </c>
      <c r="C6" t="s">
        <v>29</v>
      </c>
      <c r="D6" t="s">
        <v>24</v>
      </c>
      <c r="E6" s="2" t="s">
        <v>4</v>
      </c>
      <c r="F6">
        <v>3616.27832349034</v>
      </c>
      <c r="G6">
        <v>0</v>
      </c>
      <c r="H6">
        <v>7401.8564332474962</v>
      </c>
      <c r="I6">
        <v>0.31056231766743053</v>
      </c>
      <c r="J6">
        <v>13807.169849258649</v>
      </c>
      <c r="K6">
        <v>5046.9373984089216</v>
      </c>
      <c r="L6">
        <v>745.75362699837865</v>
      </c>
      <c r="M6">
        <v>0</v>
      </c>
      <c r="N6">
        <v>0</v>
      </c>
      <c r="O6">
        <v>43234.496160006216</v>
      </c>
      <c r="P6">
        <v>212.78489952897584</v>
      </c>
      <c r="Q6">
        <v>650.28456075610836</v>
      </c>
      <c r="R6">
        <v>89.088067611564014</v>
      </c>
      <c r="S6">
        <v>1119.3079712820706</v>
      </c>
      <c r="T6">
        <v>2270.2612595321516</v>
      </c>
      <c r="U6">
        <v>78194.52911243854</v>
      </c>
    </row>
    <row r="7" spans="1:21" hidden="1" x14ac:dyDescent="0.3">
      <c r="A7" t="s">
        <v>59</v>
      </c>
      <c r="B7" t="s">
        <v>64</v>
      </c>
      <c r="C7" t="s">
        <v>29</v>
      </c>
      <c r="D7" t="s">
        <v>24</v>
      </c>
      <c r="E7" s="2" t="s">
        <v>5</v>
      </c>
      <c r="F7">
        <v>30.747590026675894</v>
      </c>
      <c r="G7">
        <v>51760.454264110522</v>
      </c>
      <c r="H7">
        <v>62.9346600806279</v>
      </c>
      <c r="I7">
        <v>0.15224724631653783</v>
      </c>
      <c r="J7">
        <v>4744.8639342843635</v>
      </c>
      <c r="K7">
        <v>2300.9693085219169</v>
      </c>
      <c r="L7">
        <v>95.709948624846675</v>
      </c>
      <c r="M7">
        <v>0</v>
      </c>
      <c r="N7">
        <v>0</v>
      </c>
      <c r="O7">
        <v>76230.905925893923</v>
      </c>
      <c r="P7">
        <v>41.946645122270077</v>
      </c>
      <c r="Q7">
        <v>162.91630184547938</v>
      </c>
      <c r="R7">
        <v>36.68332195770283</v>
      </c>
      <c r="S7">
        <v>1340.5665237448056</v>
      </c>
      <c r="T7">
        <v>223.42253665237047</v>
      </c>
      <c r="U7">
        <v>137032.27320811184</v>
      </c>
    </row>
    <row r="8" spans="1:21" hidden="1" x14ac:dyDescent="0.3">
      <c r="A8" t="s">
        <v>59</v>
      </c>
      <c r="B8" t="s">
        <v>65</v>
      </c>
      <c r="C8" t="s">
        <v>29</v>
      </c>
      <c r="D8" t="s">
        <v>24</v>
      </c>
      <c r="E8" s="2" t="s">
        <v>6</v>
      </c>
      <c r="F8">
        <v>249.77895192258478</v>
      </c>
      <c r="G8">
        <v>284682.49845260783</v>
      </c>
      <c r="H8">
        <v>511.25156218439497</v>
      </c>
      <c r="I8">
        <v>0.62645696642565751</v>
      </c>
      <c r="J8">
        <v>2329.2095223966767</v>
      </c>
      <c r="K8">
        <v>2800.2362339559177</v>
      </c>
      <c r="L8">
        <v>727.46094057178675</v>
      </c>
      <c r="M8">
        <v>0</v>
      </c>
      <c r="N8">
        <v>0</v>
      </c>
      <c r="O8">
        <v>6902.0523185232341</v>
      </c>
      <c r="P8">
        <v>135.77174684417312</v>
      </c>
      <c r="Q8">
        <v>372.77458896846974</v>
      </c>
      <c r="R8">
        <v>135.08778879661995</v>
      </c>
      <c r="S8">
        <v>1248.6466104055078</v>
      </c>
      <c r="T8">
        <v>601.79941324106244</v>
      </c>
      <c r="U8">
        <v>300697.19458738476</v>
      </c>
    </row>
    <row r="9" spans="1:21" hidden="1" x14ac:dyDescent="0.3">
      <c r="A9">
        <v>1</v>
      </c>
      <c r="B9" t="s">
        <v>66</v>
      </c>
      <c r="C9" t="s">
        <v>25</v>
      </c>
      <c r="D9" t="s">
        <v>24</v>
      </c>
      <c r="E9" s="2" t="s">
        <v>0</v>
      </c>
      <c r="F9">
        <v>7514.1054817652548</v>
      </c>
      <c r="G9">
        <v>129.41480685235749</v>
      </c>
      <c r="H9">
        <v>10704.892344572494</v>
      </c>
      <c r="I9">
        <v>10225.561580531066</v>
      </c>
      <c r="J9">
        <v>4.6628058371469923</v>
      </c>
      <c r="K9">
        <v>17.879196330910293</v>
      </c>
      <c r="L9">
        <v>1778.7059824669302</v>
      </c>
      <c r="M9">
        <v>0</v>
      </c>
      <c r="N9">
        <v>758.6936099180931</v>
      </c>
      <c r="O9">
        <v>25.954768593866653</v>
      </c>
      <c r="P9">
        <v>519.73015948828004</v>
      </c>
      <c r="Q9">
        <v>2200.7560594009619</v>
      </c>
      <c r="R9">
        <v>0</v>
      </c>
      <c r="S9">
        <v>1027.6673265343509</v>
      </c>
      <c r="T9">
        <v>17030.999743964785</v>
      </c>
      <c r="U9">
        <v>51939.023866256495</v>
      </c>
    </row>
    <row r="10" spans="1:21" hidden="1" x14ac:dyDescent="0.3">
      <c r="A10" t="s">
        <v>59</v>
      </c>
      <c r="B10" t="s">
        <v>67</v>
      </c>
      <c r="C10" t="s">
        <v>25</v>
      </c>
      <c r="D10" t="s">
        <v>24</v>
      </c>
      <c r="E10" s="2" t="s">
        <v>1</v>
      </c>
      <c r="F10">
        <v>6617.0037362801886</v>
      </c>
      <c r="G10">
        <v>166.39046595303105</v>
      </c>
      <c r="H10">
        <v>7620.3486373632986</v>
      </c>
      <c r="I10">
        <v>10746.716850237939</v>
      </c>
      <c r="J10">
        <v>3.4971043778602442</v>
      </c>
      <c r="K10">
        <v>13.409397248182719</v>
      </c>
      <c r="L10">
        <v>1270.5042731906644</v>
      </c>
      <c r="M10">
        <v>612.87974051432343</v>
      </c>
      <c r="N10">
        <v>433.53920566748172</v>
      </c>
      <c r="O10">
        <v>16.464036720807449</v>
      </c>
      <c r="P10">
        <v>129.93253987207001</v>
      </c>
      <c r="Q10">
        <v>1424.0186266712105</v>
      </c>
      <c r="R10">
        <v>480.40851512588455</v>
      </c>
      <c r="S10">
        <v>851.75426933495942</v>
      </c>
      <c r="T10">
        <v>11020.058657859567</v>
      </c>
      <c r="U10">
        <v>41406.926056417469</v>
      </c>
    </row>
    <row r="11" spans="1:21" hidden="1" x14ac:dyDescent="0.3">
      <c r="A11" t="s">
        <v>59</v>
      </c>
      <c r="B11" t="s">
        <v>68</v>
      </c>
      <c r="C11" t="s">
        <v>25</v>
      </c>
      <c r="D11" t="s">
        <v>24</v>
      </c>
      <c r="E11" s="2" t="s">
        <v>2</v>
      </c>
      <c r="F11">
        <v>38895.099307186079</v>
      </c>
      <c r="G11">
        <v>3512.687614563989</v>
      </c>
      <c r="H11">
        <v>41500.017863448695</v>
      </c>
      <c r="I11">
        <v>294061.68125361775</v>
      </c>
      <c r="J11">
        <v>94.421818202226589</v>
      </c>
      <c r="K11">
        <v>286.06714129456469</v>
      </c>
      <c r="L11">
        <v>2922.1598283385288</v>
      </c>
      <c r="M11">
        <v>10909.259381154956</v>
      </c>
      <c r="N11">
        <v>8995.9385176002452</v>
      </c>
      <c r="O11">
        <v>253.19398161798659</v>
      </c>
      <c r="P11">
        <v>1082.7711656005833</v>
      </c>
      <c r="Q11">
        <v>6084.4432230497196</v>
      </c>
      <c r="R11">
        <v>7287.1769753367116</v>
      </c>
      <c r="S11">
        <v>5668.0862392093522</v>
      </c>
      <c r="T11">
        <v>47085.705174490889</v>
      </c>
      <c r="U11">
        <v>468638.70948471222</v>
      </c>
    </row>
    <row r="12" spans="1:21" hidden="1" x14ac:dyDescent="0.3">
      <c r="A12" t="s">
        <v>59</v>
      </c>
      <c r="B12" t="s">
        <v>69</v>
      </c>
      <c r="C12" t="s">
        <v>25</v>
      </c>
      <c r="D12" t="s">
        <v>24</v>
      </c>
      <c r="E12" s="2" t="s">
        <v>3</v>
      </c>
      <c r="F12">
        <v>3849.5736780801735</v>
      </c>
      <c r="G12">
        <v>36.975659100673568</v>
      </c>
      <c r="H12">
        <v>2342.142577998155</v>
      </c>
      <c r="I12">
        <v>1336.3781807654975</v>
      </c>
      <c r="J12">
        <v>6.9942087557204884</v>
      </c>
      <c r="K12">
        <v>107.27517798546175</v>
      </c>
      <c r="L12">
        <v>0</v>
      </c>
      <c r="M12">
        <v>0</v>
      </c>
      <c r="N12">
        <v>0</v>
      </c>
      <c r="O12">
        <v>17.31810662647203</v>
      </c>
      <c r="P12">
        <v>194.898809808105</v>
      </c>
      <c r="Q12">
        <v>1424.0186266712108</v>
      </c>
      <c r="R12">
        <v>0</v>
      </c>
      <c r="S12">
        <v>912.4023900075116</v>
      </c>
      <c r="T12">
        <v>11020.058657859568</v>
      </c>
      <c r="U12">
        <v>21248.03607365855</v>
      </c>
    </row>
    <row r="13" spans="1:21" hidden="1" x14ac:dyDescent="0.3">
      <c r="A13" t="s">
        <v>59</v>
      </c>
      <c r="B13" t="s">
        <v>70</v>
      </c>
      <c r="C13" t="s">
        <v>25</v>
      </c>
      <c r="D13" t="s">
        <v>24</v>
      </c>
      <c r="E13" s="2" t="s">
        <v>4</v>
      </c>
      <c r="F13">
        <v>23415.995168705504</v>
      </c>
      <c r="G13">
        <v>0</v>
      </c>
      <c r="H13">
        <v>63330.087453512417</v>
      </c>
      <c r="I13">
        <v>0</v>
      </c>
      <c r="J13">
        <v>4.6628058371469923</v>
      </c>
      <c r="K13">
        <v>0</v>
      </c>
      <c r="L13">
        <v>0</v>
      </c>
      <c r="M13">
        <v>0</v>
      </c>
      <c r="N13">
        <v>0</v>
      </c>
      <c r="O13">
        <v>32.176363974082406</v>
      </c>
      <c r="P13">
        <v>0</v>
      </c>
      <c r="Q13">
        <v>776.73743272975116</v>
      </c>
      <c r="R13">
        <v>0</v>
      </c>
      <c r="S13">
        <v>0</v>
      </c>
      <c r="T13">
        <v>6010.9410861052174</v>
      </c>
      <c r="U13">
        <v>93570.600310864102</v>
      </c>
    </row>
    <row r="14" spans="1:21" hidden="1" x14ac:dyDescent="0.3">
      <c r="A14" t="s">
        <v>59</v>
      </c>
      <c r="B14" t="s">
        <v>71</v>
      </c>
      <c r="C14" t="s">
        <v>25</v>
      </c>
      <c r="D14" t="s">
        <v>24</v>
      </c>
      <c r="E14" s="2" t="s">
        <v>5</v>
      </c>
      <c r="F14">
        <v>199.09568764028884</v>
      </c>
      <c r="G14">
        <v>36.975659100673568</v>
      </c>
      <c r="H14">
        <v>292.46523190443224</v>
      </c>
      <c r="I14">
        <v>1883.3956569702057</v>
      </c>
      <c r="J14">
        <v>1.5637651619488218</v>
      </c>
      <c r="K14">
        <v>7.5124658878326063</v>
      </c>
      <c r="L14">
        <v>40.832063009484102</v>
      </c>
      <c r="M14">
        <v>0</v>
      </c>
      <c r="N14">
        <v>0</v>
      </c>
      <c r="O14">
        <v>67.998060493576759</v>
      </c>
      <c r="P14">
        <v>49.815908057086233</v>
      </c>
      <c r="Q14">
        <v>128.59530412508158</v>
      </c>
      <c r="R14">
        <v>0</v>
      </c>
      <c r="S14">
        <v>182.50513209422471</v>
      </c>
      <c r="T14">
        <v>700.81301917808776</v>
      </c>
      <c r="U14">
        <v>3591.5679536229227</v>
      </c>
    </row>
    <row r="15" spans="1:21" hidden="1" x14ac:dyDescent="0.3">
      <c r="A15" t="s">
        <v>59</v>
      </c>
      <c r="B15" t="s">
        <v>72</v>
      </c>
      <c r="C15" t="s">
        <v>25</v>
      </c>
      <c r="D15" t="s">
        <v>24</v>
      </c>
      <c r="E15" s="2" t="s">
        <v>6</v>
      </c>
      <c r="F15">
        <v>1617.3596743014057</v>
      </c>
      <c r="G15">
        <v>203.36612505370462</v>
      </c>
      <c r="H15">
        <v>2375.8499132942411</v>
      </c>
      <c r="I15">
        <v>7749.6727092964866</v>
      </c>
      <c r="J15">
        <v>0.76763775662467471</v>
      </c>
      <c r="K15">
        <v>9.1425292408528893</v>
      </c>
      <c r="L15">
        <v>310.35155058744402</v>
      </c>
      <c r="M15">
        <v>0</v>
      </c>
      <c r="N15">
        <v>0</v>
      </c>
      <c r="O15">
        <v>6.156639034842625</v>
      </c>
      <c r="P15">
        <v>161.24276060276458</v>
      </c>
      <c r="Q15">
        <v>294.24349248959339</v>
      </c>
      <c r="R15">
        <v>0</v>
      </c>
      <c r="S15">
        <v>169.99112728436586</v>
      </c>
      <c r="T15">
        <v>1887.673777463559</v>
      </c>
      <c r="U15">
        <v>14785.817936405885</v>
      </c>
    </row>
    <row r="16" spans="1:21" hidden="1" x14ac:dyDescent="0.3">
      <c r="A16">
        <v>1</v>
      </c>
      <c r="B16" t="s">
        <v>73</v>
      </c>
      <c r="C16" t="s">
        <v>30</v>
      </c>
      <c r="D16" t="s">
        <v>24</v>
      </c>
      <c r="E16" s="2" t="s">
        <v>0</v>
      </c>
      <c r="F16">
        <v>10230.579051016284</v>
      </c>
      <c r="G16">
        <v>28836.026071748878</v>
      </c>
      <c r="H16">
        <v>39550.392362237777</v>
      </c>
      <c r="I16">
        <v>11077.510468132376</v>
      </c>
      <c r="J16">
        <v>17903.560477343264</v>
      </c>
      <c r="K16">
        <v>20002.05352947861</v>
      </c>
      <c r="L16">
        <v>77256.993107866801</v>
      </c>
      <c r="M16">
        <v>0</v>
      </c>
      <c r="N16">
        <v>13021.012340000001</v>
      </c>
      <c r="O16">
        <v>42442.159335430595</v>
      </c>
      <c r="P16">
        <v>111820.54915652386</v>
      </c>
      <c r="Q16">
        <v>23228.718111962287</v>
      </c>
      <c r="R16">
        <v>1891.1337283586095</v>
      </c>
      <c r="S16">
        <v>230867.77104058786</v>
      </c>
      <c r="T16">
        <v>196675.20065598557</v>
      </c>
      <c r="U16">
        <v>824803.65943667269</v>
      </c>
    </row>
    <row r="17" spans="1:21" hidden="1" x14ac:dyDescent="0.3">
      <c r="A17" t="s">
        <v>59</v>
      </c>
      <c r="B17" t="s">
        <v>74</v>
      </c>
      <c r="C17" t="s">
        <v>30</v>
      </c>
      <c r="D17" t="s">
        <v>24</v>
      </c>
      <c r="E17" s="2" t="s">
        <v>1</v>
      </c>
      <c r="F17">
        <v>9009.1601680551757</v>
      </c>
      <c r="G17">
        <v>37074.890663677128</v>
      </c>
      <c r="H17">
        <v>34828.509483579088</v>
      </c>
      <c r="I17">
        <v>9662.9859969238187</v>
      </c>
      <c r="J17">
        <v>11912.566800744878</v>
      </c>
      <c r="K17">
        <v>15283.532076979996</v>
      </c>
      <c r="L17">
        <v>51734.83697003335</v>
      </c>
      <c r="M17">
        <v>4875.6883500000004</v>
      </c>
      <c r="N17">
        <v>7440.5784800000001</v>
      </c>
      <c r="O17">
        <v>27296.652120625247</v>
      </c>
      <c r="P17">
        <v>42521.143239532626</v>
      </c>
      <c r="Q17">
        <v>15877.734948733058</v>
      </c>
      <c r="R17">
        <v>1515.4657122086521</v>
      </c>
      <c r="S17">
        <v>145432.07946617677</v>
      </c>
      <c r="T17">
        <v>113321.06029358004</v>
      </c>
      <c r="U17">
        <v>527786.88477084984</v>
      </c>
    </row>
    <row r="18" spans="1:21" hidden="1" x14ac:dyDescent="0.3">
      <c r="A18" t="s">
        <v>59</v>
      </c>
      <c r="B18" t="s">
        <v>75</v>
      </c>
      <c r="C18" t="s">
        <v>30</v>
      </c>
      <c r="D18" t="s">
        <v>24</v>
      </c>
      <c r="E18" s="2" t="s">
        <v>2</v>
      </c>
      <c r="F18">
        <v>52956.321830315122</v>
      </c>
      <c r="G18">
        <v>782692.1362331839</v>
      </c>
      <c r="H18">
        <v>204723.82804586642</v>
      </c>
      <c r="I18">
        <v>187923.21909150129</v>
      </c>
      <c r="J18">
        <v>379799.84246430791</v>
      </c>
      <c r="K18">
        <v>164278.59633616978</v>
      </c>
      <c r="L18">
        <v>159374.91663002371</v>
      </c>
      <c r="M18">
        <v>86787.252630000003</v>
      </c>
      <c r="N18">
        <v>154392.00345999998</v>
      </c>
      <c r="O18">
        <v>373713.78572837199</v>
      </c>
      <c r="P18">
        <v>104640.56636246349</v>
      </c>
      <c r="Q18">
        <v>48211.372061284623</v>
      </c>
      <c r="R18">
        <v>19191.634472106653</v>
      </c>
      <c r="S18">
        <v>652338.91591133852</v>
      </c>
      <c r="T18">
        <v>267304.92578607693</v>
      </c>
      <c r="U18">
        <v>3638329.3170430111</v>
      </c>
    </row>
    <row r="19" spans="1:21" hidden="1" x14ac:dyDescent="0.3">
      <c r="A19" t="s">
        <v>59</v>
      </c>
      <c r="B19" t="s">
        <v>76</v>
      </c>
      <c r="C19" t="s">
        <v>30</v>
      </c>
      <c r="D19" t="s">
        <v>24</v>
      </c>
      <c r="E19" s="2" t="s">
        <v>3</v>
      </c>
      <c r="F19">
        <v>5241.2583136986477</v>
      </c>
      <c r="G19">
        <v>8238.8645919282517</v>
      </c>
      <c r="H19">
        <v>20262.178880092826</v>
      </c>
      <c r="I19">
        <v>9801.1722241289172</v>
      </c>
      <c r="J19">
        <v>15918.132677219119</v>
      </c>
      <c r="K19">
        <v>78053.64410018234</v>
      </c>
      <c r="L19">
        <v>45274.796737210432</v>
      </c>
      <c r="M19">
        <v>0</v>
      </c>
      <c r="N19">
        <v>0</v>
      </c>
      <c r="O19">
        <v>24177.682048466377</v>
      </c>
      <c r="P19">
        <v>54674.032404576436</v>
      </c>
      <c r="Q19">
        <v>11121.21643134944</v>
      </c>
      <c r="R19">
        <v>1620.1410108262874</v>
      </c>
      <c r="S19">
        <v>223072.41669734224</v>
      </c>
      <c r="T19">
        <v>94234.437445108881</v>
      </c>
      <c r="U19">
        <v>591689.97356213012</v>
      </c>
    </row>
    <row r="20" spans="1:21" hidden="1" x14ac:dyDescent="0.3">
      <c r="A20" t="s">
        <v>59</v>
      </c>
      <c r="B20" t="s">
        <v>77</v>
      </c>
      <c r="C20" t="s">
        <v>30</v>
      </c>
      <c r="D20" t="s">
        <v>24</v>
      </c>
      <c r="E20" s="2" t="s">
        <v>4</v>
      </c>
      <c r="F20">
        <v>31881.265203556668</v>
      </c>
      <c r="G20">
        <v>0</v>
      </c>
      <c r="H20">
        <v>123249.77320613811</v>
      </c>
      <c r="I20">
        <v>4243.5734136256715</v>
      </c>
      <c r="J20">
        <v>19958.408829919306</v>
      </c>
      <c r="K20">
        <v>12011.564646415265</v>
      </c>
      <c r="L20">
        <v>20742.998384718325</v>
      </c>
      <c r="M20">
        <v>0</v>
      </c>
      <c r="N20">
        <v>0</v>
      </c>
      <c r="O20">
        <v>64595.909230534809</v>
      </c>
      <c r="P20">
        <v>53570.494193037972</v>
      </c>
      <c r="Q20">
        <v>4576.7522404242782</v>
      </c>
      <c r="R20">
        <v>177.94800764997987</v>
      </c>
      <c r="S20">
        <v>47885.748108509026</v>
      </c>
      <c r="T20">
        <v>58089.721712738348</v>
      </c>
      <c r="U20">
        <v>440984.15717726777</v>
      </c>
    </row>
    <row r="21" spans="1:21" hidden="1" x14ac:dyDescent="0.3">
      <c r="A21" t="s">
        <v>59</v>
      </c>
      <c r="B21" t="s">
        <v>78</v>
      </c>
      <c r="C21" t="s">
        <v>30</v>
      </c>
      <c r="D21" t="s">
        <v>24</v>
      </c>
      <c r="E21" s="2" t="s">
        <v>5</v>
      </c>
      <c r="F21">
        <v>271.07207585298755</v>
      </c>
      <c r="G21">
        <v>8238.8645919282517</v>
      </c>
      <c r="H21">
        <v>1047.9374534882204</v>
      </c>
      <c r="I21">
        <v>2080.3308386513054</v>
      </c>
      <c r="J21">
        <v>6858.7505822470521</v>
      </c>
      <c r="K21">
        <v>5476.2402258925513</v>
      </c>
      <c r="L21">
        <v>2662.1544138074764</v>
      </c>
      <c r="M21">
        <v>0</v>
      </c>
      <c r="N21">
        <v>0</v>
      </c>
      <c r="O21">
        <v>113895.27153332678</v>
      </c>
      <c r="P21">
        <v>10560.441619279454</v>
      </c>
      <c r="Q21">
        <v>1146.6173341190338</v>
      </c>
      <c r="R21">
        <v>73.27270903234465</v>
      </c>
      <c r="S21">
        <v>57351.535525307328</v>
      </c>
      <c r="T21">
        <v>5716.7662637932981</v>
      </c>
      <c r="U21">
        <v>215379.2551667261</v>
      </c>
    </row>
    <row r="22" spans="1:21" hidden="1" x14ac:dyDescent="0.3">
      <c r="A22" t="s">
        <v>59</v>
      </c>
      <c r="B22" t="s">
        <v>79</v>
      </c>
      <c r="C22" t="s">
        <v>30</v>
      </c>
      <c r="D22" t="s">
        <v>24</v>
      </c>
      <c r="E22" s="2" t="s">
        <v>6</v>
      </c>
      <c r="F22">
        <v>2202.0619808998581</v>
      </c>
      <c r="G22">
        <v>45313.755255605378</v>
      </c>
      <c r="H22">
        <v>8512.9507251013692</v>
      </c>
      <c r="I22">
        <v>8560.0086561413027</v>
      </c>
      <c r="J22">
        <v>3366.8967939168219</v>
      </c>
      <c r="K22">
        <v>6664.4810296239539</v>
      </c>
      <c r="L22">
        <v>20234.190715185156</v>
      </c>
      <c r="M22">
        <v>0</v>
      </c>
      <c r="N22">
        <v>0</v>
      </c>
      <c r="O22">
        <v>10312.236400806136</v>
      </c>
      <c r="P22">
        <v>34181.746881450825</v>
      </c>
      <c r="Q22">
        <v>2623.6159340011786</v>
      </c>
      <c r="R22">
        <v>269.82965865879299</v>
      </c>
      <c r="S22">
        <v>53419.057664652159</v>
      </c>
      <c r="T22">
        <v>15398.38654924969</v>
      </c>
      <c r="U22">
        <v>211059.21824529264</v>
      </c>
    </row>
    <row r="23" spans="1:21" hidden="1" x14ac:dyDescent="0.3">
      <c r="A23">
        <v>1</v>
      </c>
      <c r="B23" t="s">
        <v>80</v>
      </c>
      <c r="C23" t="s">
        <v>31</v>
      </c>
      <c r="D23" t="s">
        <v>24</v>
      </c>
      <c r="E23" s="2" t="s">
        <v>0</v>
      </c>
      <c r="F23">
        <v>4953.4464884383651</v>
      </c>
      <c r="G23">
        <v>695.85053721875215</v>
      </c>
      <c r="H23">
        <v>9799.4357691035893</v>
      </c>
      <c r="I23">
        <v>269.90182199619244</v>
      </c>
      <c r="J23">
        <v>9.3072077963453665</v>
      </c>
      <c r="K23">
        <v>578.32752051250338</v>
      </c>
      <c r="L23">
        <v>422.85426935262615</v>
      </c>
      <c r="M23">
        <v>0</v>
      </c>
      <c r="N23">
        <v>687.57271047743211</v>
      </c>
      <c r="O23">
        <v>2618.2951694165781</v>
      </c>
      <c r="P23">
        <v>156.00552298064244</v>
      </c>
      <c r="Q23">
        <v>996.40040185938085</v>
      </c>
      <c r="R23">
        <v>491.84364533240051</v>
      </c>
      <c r="S23">
        <v>627.92642237683344</v>
      </c>
      <c r="T23">
        <v>2661.7110354246583</v>
      </c>
      <c r="U23">
        <v>24968.878522286297</v>
      </c>
    </row>
    <row r="24" spans="1:21" hidden="1" x14ac:dyDescent="0.3">
      <c r="A24" t="s">
        <v>59</v>
      </c>
      <c r="B24" t="s">
        <v>81</v>
      </c>
      <c r="C24" t="s">
        <v>31</v>
      </c>
      <c r="D24" t="s">
        <v>24</v>
      </c>
      <c r="E24" s="2" t="s">
        <v>1</v>
      </c>
      <c r="F24">
        <v>4362.0593297501191</v>
      </c>
      <c r="G24">
        <v>894.66497642410991</v>
      </c>
      <c r="H24">
        <v>8629.4906632536295</v>
      </c>
      <c r="I24">
        <v>235.43715295925523</v>
      </c>
      <c r="J24">
        <v>6.1927757187005223</v>
      </c>
      <c r="K24">
        <v>441.89898790774583</v>
      </c>
      <c r="L24">
        <v>283.16267313816928</v>
      </c>
      <c r="M24">
        <v>347.09139023113568</v>
      </c>
      <c r="N24">
        <v>392.89869170138979</v>
      </c>
      <c r="O24">
        <v>1683.9551405438117</v>
      </c>
      <c r="P24">
        <v>59.323024603757105</v>
      </c>
      <c r="Q24">
        <v>681.07854283130234</v>
      </c>
      <c r="R24">
        <v>394.14038737276621</v>
      </c>
      <c r="S24">
        <v>395.55389193741132</v>
      </c>
      <c r="T24">
        <v>1533.6347222395241</v>
      </c>
      <c r="U24">
        <v>20340.582350612825</v>
      </c>
    </row>
    <row r="25" spans="1:21" hidden="1" x14ac:dyDescent="0.3">
      <c r="A25" t="s">
        <v>59</v>
      </c>
      <c r="B25" t="s">
        <v>82</v>
      </c>
      <c r="C25" t="s">
        <v>31</v>
      </c>
      <c r="D25" t="s">
        <v>24</v>
      </c>
      <c r="E25" s="2" t="s">
        <v>2</v>
      </c>
      <c r="F25">
        <v>25640.416354040924</v>
      </c>
      <c r="G25">
        <v>18887.371724508987</v>
      </c>
      <c r="H25">
        <v>50724.604321648905</v>
      </c>
      <c r="I25">
        <v>4578.7200449143147</v>
      </c>
      <c r="J25">
        <v>197.43983657931562</v>
      </c>
      <c r="K25">
        <v>4749.8539663616239</v>
      </c>
      <c r="L25">
        <v>872.31409369803782</v>
      </c>
      <c r="M25">
        <v>6178.2267461142146</v>
      </c>
      <c r="N25">
        <v>8152.6478528038369</v>
      </c>
      <c r="O25">
        <v>23054.74121106122</v>
      </c>
      <c r="P25">
        <v>145.98842881299095</v>
      </c>
      <c r="Q25">
        <v>2068.036224147801</v>
      </c>
      <c r="R25">
        <v>4991.3357882102955</v>
      </c>
      <c r="S25">
        <v>1774.266021624019</v>
      </c>
      <c r="T25">
        <v>3617.5810087651589</v>
      </c>
      <c r="U25">
        <v>155633.54362329165</v>
      </c>
    </row>
    <row r="26" spans="1:21" hidden="1" x14ac:dyDescent="0.3">
      <c r="A26" t="s">
        <v>59</v>
      </c>
      <c r="B26" t="s">
        <v>83</v>
      </c>
      <c r="C26" t="s">
        <v>31</v>
      </c>
      <c r="D26" t="s">
        <v>24</v>
      </c>
      <c r="E26" s="2" t="s">
        <v>3</v>
      </c>
      <c r="F26">
        <v>2537.7148702457775</v>
      </c>
      <c r="G26">
        <v>198.81443920535776</v>
      </c>
      <c r="H26">
        <v>5020.3780194893243</v>
      </c>
      <c r="I26">
        <v>238.80403892201107</v>
      </c>
      <c r="J26">
        <v>8.2750785098952786</v>
      </c>
      <c r="K26">
        <v>2256.7968030330794</v>
      </c>
      <c r="L26">
        <v>247.80463650289735</v>
      </c>
      <c r="M26">
        <v>0</v>
      </c>
      <c r="N26">
        <v>0</v>
      </c>
      <c r="O26">
        <v>1491.5430578091057</v>
      </c>
      <c r="P26">
        <v>76.27802835056022</v>
      </c>
      <c r="Q26">
        <v>477.04675169548688</v>
      </c>
      <c r="R26">
        <v>421.36420538009469</v>
      </c>
      <c r="S26">
        <v>606.72420371352155</v>
      </c>
      <c r="T26">
        <v>1275.3252124725741</v>
      </c>
      <c r="U26">
        <v>14856.869345329684</v>
      </c>
    </row>
    <row r="27" spans="1:21" hidden="1" x14ac:dyDescent="0.3">
      <c r="A27" t="s">
        <v>59</v>
      </c>
      <c r="B27" t="s">
        <v>84</v>
      </c>
      <c r="C27" t="s">
        <v>31</v>
      </c>
      <c r="D27" t="s">
        <v>24</v>
      </c>
      <c r="E27" s="2" t="s">
        <v>4</v>
      </c>
      <c r="F27">
        <v>15436.285706021927</v>
      </c>
      <c r="G27">
        <v>0</v>
      </c>
      <c r="H27">
        <v>30537.705543556294</v>
      </c>
      <c r="I27">
        <v>103.39400711081177</v>
      </c>
      <c r="J27">
        <v>10.375425519384617</v>
      </c>
      <c r="K27">
        <v>347.29526091904535</v>
      </c>
      <c r="L27">
        <v>113.53361130566219</v>
      </c>
      <c r="M27">
        <v>0</v>
      </c>
      <c r="N27">
        <v>0</v>
      </c>
      <c r="O27">
        <v>3984.9800234172067</v>
      </c>
      <c r="P27">
        <v>74.738436056310277</v>
      </c>
      <c r="Q27">
        <v>196.32068156275608</v>
      </c>
      <c r="R27">
        <v>46.280490612458351</v>
      </c>
      <c r="S27">
        <v>130.2422003603441</v>
      </c>
      <c r="T27">
        <v>786.15937755158689</v>
      </c>
      <c r="U27">
        <v>51767.310763993781</v>
      </c>
    </row>
    <row r="28" spans="1:21" hidden="1" x14ac:dyDescent="0.3">
      <c r="A28" t="s">
        <v>59</v>
      </c>
      <c r="B28" t="s">
        <v>85</v>
      </c>
      <c r="C28" t="s">
        <v>31</v>
      </c>
      <c r="D28" t="s">
        <v>24</v>
      </c>
      <c r="E28" s="2" t="s">
        <v>5</v>
      </c>
      <c r="F28">
        <v>131.24780284203899</v>
      </c>
      <c r="G28">
        <v>198.81443920535776</v>
      </c>
      <c r="H28">
        <v>259.64839163771984</v>
      </c>
      <c r="I28">
        <v>50.686937766579121</v>
      </c>
      <c r="J28">
        <v>3.5655375350093919</v>
      </c>
      <c r="K28">
        <v>158.33676411793033</v>
      </c>
      <c r="L28">
        <v>14.57089273436663</v>
      </c>
      <c r="M28">
        <v>0</v>
      </c>
      <c r="N28">
        <v>0</v>
      </c>
      <c r="O28">
        <v>7026.302241558029</v>
      </c>
      <c r="P28">
        <v>14.733313600670291</v>
      </c>
      <c r="Q28">
        <v>49.184374574108745</v>
      </c>
      <c r="R28">
        <v>19.056672605129908</v>
      </c>
      <c r="S28">
        <v>155.98775159436562</v>
      </c>
      <c r="T28">
        <v>77.368065727299026</v>
      </c>
      <c r="U28">
        <v>8159.5031854986046</v>
      </c>
    </row>
    <row r="29" spans="1:21" hidden="1" x14ac:dyDescent="0.3">
      <c r="A29" t="s">
        <v>59</v>
      </c>
      <c r="B29" t="s">
        <v>86</v>
      </c>
      <c r="C29" t="s">
        <v>31</v>
      </c>
      <c r="D29" t="s">
        <v>24</v>
      </c>
      <c r="E29" s="2" t="s">
        <v>6</v>
      </c>
      <c r="F29">
        <v>1066.1953866167992</v>
      </c>
      <c r="G29">
        <v>1093.4794156294677</v>
      </c>
      <c r="H29">
        <v>2109.2613461864185</v>
      </c>
      <c r="I29">
        <v>208.56328136562206</v>
      </c>
      <c r="J29">
        <v>1.7502891745744484</v>
      </c>
      <c r="K29">
        <v>192.6928544454058</v>
      </c>
      <c r="L29">
        <v>110.74873078305286</v>
      </c>
      <c r="M29">
        <v>0</v>
      </c>
      <c r="N29">
        <v>0</v>
      </c>
      <c r="O29">
        <v>636.17118395699958</v>
      </c>
      <c r="P29">
        <v>47.68838410164048</v>
      </c>
      <c r="Q29">
        <v>112.54051809329965</v>
      </c>
      <c r="R29">
        <v>70.176953085557756</v>
      </c>
      <c r="S29">
        <v>145.29198950081991</v>
      </c>
      <c r="T29">
        <v>208.39462865256351</v>
      </c>
      <c r="U29">
        <v>6002.9549615922215</v>
      </c>
    </row>
    <row r="30" spans="1:21" hidden="1" x14ac:dyDescent="0.3">
      <c r="A30">
        <v>1</v>
      </c>
      <c r="B30" t="s">
        <v>87</v>
      </c>
      <c r="C30" t="s">
        <v>32</v>
      </c>
      <c r="D30" t="s">
        <v>24</v>
      </c>
      <c r="E30" s="2" t="s">
        <v>0</v>
      </c>
      <c r="F30">
        <v>860.93925629774606</v>
      </c>
      <c r="G30">
        <v>24.050360444299915</v>
      </c>
      <c r="H30">
        <v>2638.1304620969604</v>
      </c>
      <c r="I30">
        <v>7.0312248002555727E-2</v>
      </c>
      <c r="J30">
        <v>4.1403353730390764</v>
      </c>
      <c r="K30">
        <v>17.073556743436509</v>
      </c>
      <c r="L30">
        <v>97.730952718120179</v>
      </c>
      <c r="M30">
        <v>0</v>
      </c>
      <c r="N30">
        <v>164.15892154962802</v>
      </c>
      <c r="O30">
        <v>7.0602563369454732</v>
      </c>
      <c r="P30">
        <v>353.20677606952131</v>
      </c>
      <c r="Q30">
        <v>53.242462214656392</v>
      </c>
      <c r="R30">
        <v>0</v>
      </c>
      <c r="S30">
        <v>23.385794349584899</v>
      </c>
      <c r="T30">
        <v>110.93615486299298</v>
      </c>
      <c r="U30">
        <v>4354.1256013049333</v>
      </c>
    </row>
    <row r="31" spans="1:21" hidden="1" x14ac:dyDescent="0.3">
      <c r="A31" t="s">
        <v>59</v>
      </c>
      <c r="B31" t="s">
        <v>88</v>
      </c>
      <c r="C31" t="s">
        <v>32</v>
      </c>
      <c r="D31" t="s">
        <v>24</v>
      </c>
      <c r="E31" s="2" t="s">
        <v>1</v>
      </c>
      <c r="F31">
        <v>758.15255581082681</v>
      </c>
      <c r="G31">
        <v>30.921891999814175</v>
      </c>
      <c r="H31">
        <v>1877.9706721870843</v>
      </c>
      <c r="I31">
        <v>7.3895777208544372E-2</v>
      </c>
      <c r="J31">
        <v>3.1052515297793071</v>
      </c>
      <c r="K31">
        <v>12.805167557577381</v>
      </c>
      <c r="L31">
        <v>69.807823370085842</v>
      </c>
      <c r="M31">
        <v>66.863769379746842</v>
      </c>
      <c r="N31">
        <v>93.80509802835887</v>
      </c>
      <c r="O31">
        <v>4.4785727589670135</v>
      </c>
      <c r="P31">
        <v>88.301694017380328</v>
      </c>
      <c r="Q31">
        <v>34.451004962424726</v>
      </c>
      <c r="R31">
        <v>640.14539818451249</v>
      </c>
      <c r="S31">
        <v>19.382683155084713</v>
      </c>
      <c r="T31">
        <v>71.782217852524866</v>
      </c>
      <c r="U31">
        <v>3772.0476965713756</v>
      </c>
    </row>
    <row r="32" spans="1:21" hidden="1" x14ac:dyDescent="0.3">
      <c r="A32" t="s">
        <v>59</v>
      </c>
      <c r="B32" t="s">
        <v>89</v>
      </c>
      <c r="C32" t="s">
        <v>32</v>
      </c>
      <c r="D32" t="s">
        <v>24</v>
      </c>
      <c r="E32" s="2" t="s">
        <v>2</v>
      </c>
      <c r="F32">
        <v>4456.4609789439601</v>
      </c>
      <c r="G32">
        <v>652.79549777385478</v>
      </c>
      <c r="H32">
        <v>10227.329503097795</v>
      </c>
      <c r="I32">
        <v>2.0220051189872197</v>
      </c>
      <c r="J32">
        <v>83.841791304041294</v>
      </c>
      <c r="K32">
        <v>273.17690789498414</v>
      </c>
      <c r="L32">
        <v>160.55799375119744</v>
      </c>
      <c r="M32">
        <v>1190.1750949594937</v>
      </c>
      <c r="N32">
        <v>1946.4557840884463</v>
      </c>
      <c r="O32">
        <v>68.874218883125593</v>
      </c>
      <c r="P32">
        <v>735.8474501448361</v>
      </c>
      <c r="Q32">
        <v>147.19974847581477</v>
      </c>
      <c r="R32">
        <v>9710.1792737698852</v>
      </c>
      <c r="S32">
        <v>128.9840551736479</v>
      </c>
      <c r="T32">
        <v>306.70583991533363</v>
      </c>
      <c r="U32">
        <v>30090.606143295397</v>
      </c>
    </row>
    <row r="33" spans="1:21" hidden="1" x14ac:dyDescent="0.3">
      <c r="A33" t="s">
        <v>59</v>
      </c>
      <c r="B33" t="s">
        <v>90</v>
      </c>
      <c r="C33" t="s">
        <v>32</v>
      </c>
      <c r="D33" t="s">
        <v>24</v>
      </c>
      <c r="E33" s="2" t="s">
        <v>3</v>
      </c>
      <c r="F33">
        <v>441.07034530091823</v>
      </c>
      <c r="G33">
        <v>6.8715315555142613</v>
      </c>
      <c r="H33">
        <v>577.20129102690157</v>
      </c>
      <c r="I33">
        <v>9.1891045133491705E-3</v>
      </c>
      <c r="J33">
        <v>6.2105030595586141</v>
      </c>
      <c r="K33">
        <v>102.44134046061905</v>
      </c>
      <c r="L33">
        <v>0</v>
      </c>
      <c r="M33">
        <v>0</v>
      </c>
      <c r="N33">
        <v>0</v>
      </c>
      <c r="O33">
        <v>4.7108981770055198</v>
      </c>
      <c r="P33">
        <v>132.45254102607049</v>
      </c>
      <c r="Q33">
        <v>34.451004962424726</v>
      </c>
      <c r="R33">
        <v>0</v>
      </c>
      <c r="S33">
        <v>20.7628033954743</v>
      </c>
      <c r="T33">
        <v>71.78221785252488</v>
      </c>
      <c r="U33">
        <v>1397.963665921525</v>
      </c>
    </row>
    <row r="34" spans="1:21" hidden="1" x14ac:dyDescent="0.3">
      <c r="A34" t="s">
        <v>59</v>
      </c>
      <c r="B34" t="s">
        <v>91</v>
      </c>
      <c r="C34" t="s">
        <v>32</v>
      </c>
      <c r="D34" t="s">
        <v>24</v>
      </c>
      <c r="E34" s="2" t="s">
        <v>4</v>
      </c>
      <c r="F34">
        <v>2682.92074351888</v>
      </c>
      <c r="G34">
        <v>0</v>
      </c>
      <c r="H34">
        <v>15607.166097572537</v>
      </c>
      <c r="I34">
        <v>0</v>
      </c>
      <c r="J34">
        <v>4.1403353730390764</v>
      </c>
      <c r="K34">
        <v>0</v>
      </c>
      <c r="L34">
        <v>0</v>
      </c>
      <c r="M34">
        <v>0</v>
      </c>
      <c r="N34">
        <v>0</v>
      </c>
      <c r="O34">
        <v>8.75266434475407</v>
      </c>
      <c r="P34">
        <v>0</v>
      </c>
      <c r="Q34">
        <v>18.791457252231666</v>
      </c>
      <c r="R34">
        <v>0</v>
      </c>
      <c r="S34">
        <v>0</v>
      </c>
      <c r="T34">
        <v>39.153937010468105</v>
      </c>
      <c r="U34">
        <v>18360.925235071911</v>
      </c>
    </row>
    <row r="35" spans="1:21" hidden="1" x14ac:dyDescent="0.3">
      <c r="A35" t="s">
        <v>59</v>
      </c>
      <c r="B35" t="s">
        <v>92</v>
      </c>
      <c r="C35" t="s">
        <v>32</v>
      </c>
      <c r="D35" t="s">
        <v>24</v>
      </c>
      <c r="E35" s="2" t="s">
        <v>5</v>
      </c>
      <c r="F35">
        <v>22.811669820856736</v>
      </c>
      <c r="G35">
        <v>6.8715315555142613</v>
      </c>
      <c r="H35">
        <v>72.075590538986148</v>
      </c>
      <c r="I35">
        <v>1.295046550518626E-2</v>
      </c>
      <c r="J35">
        <v>1.388544245947932</v>
      </c>
      <c r="K35">
        <v>7.1739529140519673</v>
      </c>
      <c r="L35">
        <v>2.2435166119071552</v>
      </c>
      <c r="M35">
        <v>0</v>
      </c>
      <c r="N35">
        <v>0</v>
      </c>
      <c r="O35">
        <v>18.49693769233701</v>
      </c>
      <c r="P35">
        <v>33.854714721853462</v>
      </c>
      <c r="Q35">
        <v>3.1110811176071733</v>
      </c>
      <c r="R35">
        <v>0</v>
      </c>
      <c r="S35">
        <v>4.1531217123469588</v>
      </c>
      <c r="T35">
        <v>4.5649405668679206</v>
      </c>
      <c r="U35">
        <v>176.75855196378191</v>
      </c>
    </row>
    <row r="36" spans="1:21" hidden="1" x14ac:dyDescent="0.3">
      <c r="A36" t="s">
        <v>59</v>
      </c>
      <c r="B36" t="s">
        <v>93</v>
      </c>
      <c r="C36" t="s">
        <v>32</v>
      </c>
      <c r="D36" t="s">
        <v>24</v>
      </c>
      <c r="E36" s="2" t="s">
        <v>6</v>
      </c>
      <c r="F36">
        <v>185.31127072119506</v>
      </c>
      <c r="G36">
        <v>37.793423555328431</v>
      </c>
      <c r="H36">
        <v>585.50817961376401</v>
      </c>
      <c r="I36">
        <v>5.3287724608900473E-2</v>
      </c>
      <c r="J36">
        <v>0.6816234405716064</v>
      </c>
      <c r="K36">
        <v>8.7305653387990922</v>
      </c>
      <c r="L36">
        <v>17.052257661150971</v>
      </c>
      <c r="M36">
        <v>0</v>
      </c>
      <c r="N36">
        <v>0</v>
      </c>
      <c r="O36">
        <v>1.6747384821726077</v>
      </c>
      <c r="P36">
        <v>109.58000915922675</v>
      </c>
      <c r="Q36">
        <v>7.1185754385926838</v>
      </c>
      <c r="R36">
        <v>0</v>
      </c>
      <c r="S36">
        <v>3.868350624061033</v>
      </c>
      <c r="T36">
        <v>12.295888301079721</v>
      </c>
      <c r="U36">
        <v>969.66817006055089</v>
      </c>
    </row>
    <row r="37" spans="1:21" hidden="1" x14ac:dyDescent="0.3">
      <c r="A37">
        <v>1</v>
      </c>
      <c r="B37" t="s">
        <v>94</v>
      </c>
      <c r="C37" t="s">
        <v>29</v>
      </c>
      <c r="D37" t="s">
        <v>23</v>
      </c>
      <c r="E37" s="15" t="s">
        <v>0</v>
      </c>
      <c r="F37">
        <v>826.93641354154693</v>
      </c>
      <c r="G37">
        <v>180329.50586330213</v>
      </c>
      <c r="H37">
        <v>628.71190589143634</v>
      </c>
      <c r="I37">
        <v>0.38786006611326673</v>
      </c>
      <c r="J37">
        <v>11711.592510396182</v>
      </c>
      <c r="K37">
        <v>8332.8718450432261</v>
      </c>
      <c r="L37">
        <v>964.61201222062812</v>
      </c>
      <c r="M37">
        <v>1011.1480083232826</v>
      </c>
      <c r="N37">
        <v>1289.6496971582467</v>
      </c>
      <c r="O37">
        <v>20569.208998870945</v>
      </c>
      <c r="P37">
        <v>3594.994507171838</v>
      </c>
      <c r="Q37">
        <v>3021.854436136412</v>
      </c>
      <c r="R37">
        <v>544.59968904757136</v>
      </c>
      <c r="S37">
        <v>3840.9901502657922</v>
      </c>
      <c r="T37">
        <v>4356.7861994468858</v>
      </c>
      <c r="U37">
        <v>241023.85009688223</v>
      </c>
    </row>
    <row r="38" spans="1:21" hidden="1" x14ac:dyDescent="0.3">
      <c r="A38" t="s">
        <v>59</v>
      </c>
      <c r="B38" t="s">
        <v>95</v>
      </c>
      <c r="C38" t="s">
        <v>29</v>
      </c>
      <c r="D38" t="s">
        <v>23</v>
      </c>
      <c r="E38" s="15" t="s">
        <v>1</v>
      </c>
      <c r="F38">
        <v>698.20552794797823</v>
      </c>
      <c r="G38">
        <v>231852.22182424559</v>
      </c>
      <c r="H38">
        <v>1310.9898422006274</v>
      </c>
      <c r="I38">
        <v>1.0853446011847618</v>
      </c>
      <c r="J38">
        <v>7769.5342355690373</v>
      </c>
      <c r="K38">
        <v>6766.2633856969114</v>
      </c>
      <c r="L38">
        <v>694.14618753423554</v>
      </c>
      <c r="M38">
        <v>931.32315985081061</v>
      </c>
      <c r="N38">
        <v>1187.8385964975878</v>
      </c>
      <c r="O38">
        <v>12932.196159516963</v>
      </c>
      <c r="P38">
        <v>1464.2912319823586</v>
      </c>
      <c r="Q38">
        <v>1836.7004229362781</v>
      </c>
      <c r="R38">
        <v>788.24458448891028</v>
      </c>
      <c r="S38">
        <v>3452.0808106830877</v>
      </c>
      <c r="T38">
        <v>2850.0737940953454</v>
      </c>
      <c r="U38">
        <v>274535.19510784693</v>
      </c>
    </row>
    <row r="39" spans="1:21" hidden="1" x14ac:dyDescent="0.3">
      <c r="A39" t="s">
        <v>59</v>
      </c>
      <c r="B39" t="s">
        <v>96</v>
      </c>
      <c r="C39" t="s">
        <v>29</v>
      </c>
      <c r="D39" t="s">
        <v>23</v>
      </c>
      <c r="E39" s="15" t="s">
        <v>2</v>
      </c>
      <c r="F39">
        <v>4443.3638788694288</v>
      </c>
      <c r="G39">
        <v>4894658.016289629</v>
      </c>
      <c r="H39">
        <v>18452.085544074005</v>
      </c>
      <c r="I39">
        <v>22.9238121371883</v>
      </c>
      <c r="J39">
        <v>268914.80622211029</v>
      </c>
      <c r="K39">
        <v>75412.954228233692</v>
      </c>
      <c r="L39">
        <v>1747.8767118885919</v>
      </c>
      <c r="M39">
        <v>19117.7257023073</v>
      </c>
      <c r="N39">
        <v>24383.343446642411</v>
      </c>
      <c r="O39">
        <v>192416.17541471991</v>
      </c>
      <c r="P39">
        <v>2656.5026367872679</v>
      </c>
      <c r="Q39">
        <v>5688.8099202491039</v>
      </c>
      <c r="R39">
        <v>8467.7242127006703</v>
      </c>
      <c r="S39">
        <v>17986.666420745329</v>
      </c>
      <c r="T39">
        <v>5830.0246270521111</v>
      </c>
      <c r="U39">
        <v>5540198.9990681456</v>
      </c>
    </row>
    <row r="40" spans="1:21" hidden="1" x14ac:dyDescent="0.3">
      <c r="A40" t="s">
        <v>59</v>
      </c>
      <c r="B40" t="s">
        <v>97</v>
      </c>
      <c r="C40" t="s">
        <v>29</v>
      </c>
      <c r="D40" t="s">
        <v>23</v>
      </c>
      <c r="E40" s="15" t="s">
        <v>3</v>
      </c>
      <c r="F40">
        <v>731.8135292076721</v>
      </c>
      <c r="G40">
        <v>51522.715960943468</v>
      </c>
      <c r="H40">
        <v>1144.1354054623032</v>
      </c>
      <c r="I40">
        <v>0.67310488845925043</v>
      </c>
      <c r="J40">
        <v>13465.63012960898</v>
      </c>
      <c r="K40">
        <v>26974.582340977071</v>
      </c>
      <c r="L40">
        <v>650.20115165406742</v>
      </c>
      <c r="M40">
        <v>0</v>
      </c>
      <c r="N40">
        <v>0</v>
      </c>
      <c r="O40">
        <v>22491.416593195227</v>
      </c>
      <c r="P40">
        <v>1379.1977191079807</v>
      </c>
      <c r="Q40">
        <v>885.33772466434596</v>
      </c>
      <c r="R40">
        <v>967.59702909869839</v>
      </c>
      <c r="S40">
        <v>6980.5452906624841</v>
      </c>
      <c r="T40">
        <v>1874.0300786444188</v>
      </c>
      <c r="U40">
        <v>129067.87605811517</v>
      </c>
    </row>
    <row r="41" spans="1:21" hidden="1" x14ac:dyDescent="0.3">
      <c r="A41" t="s">
        <v>59</v>
      </c>
      <c r="B41" t="s">
        <v>98</v>
      </c>
      <c r="C41" t="s">
        <v>29</v>
      </c>
      <c r="D41" t="s">
        <v>23</v>
      </c>
      <c r="E41" s="15" t="s">
        <v>4</v>
      </c>
      <c r="F41">
        <v>2462.8855542123201</v>
      </c>
      <c r="G41">
        <v>0</v>
      </c>
      <c r="H41">
        <v>3111.6919220495502</v>
      </c>
      <c r="I41">
        <v>0.26616454510696586</v>
      </c>
      <c r="J41">
        <v>16419.257971513496</v>
      </c>
      <c r="K41">
        <v>3310.5556264339493</v>
      </c>
      <c r="L41">
        <v>287.03004204825396</v>
      </c>
      <c r="M41">
        <v>0</v>
      </c>
      <c r="N41">
        <v>0</v>
      </c>
      <c r="O41">
        <v>25242.92770207889</v>
      </c>
      <c r="P41">
        <v>1280.9445868381292</v>
      </c>
      <c r="Q41">
        <v>346.87288472459181</v>
      </c>
      <c r="R41">
        <v>143.57300067173077</v>
      </c>
      <c r="S41">
        <v>1234.5201884161741</v>
      </c>
      <c r="T41">
        <v>984.06395602881662</v>
      </c>
      <c r="U41">
        <v>54824.589599561012</v>
      </c>
    </row>
    <row r="42" spans="1:21" hidden="1" x14ac:dyDescent="0.3">
      <c r="A42" t="s">
        <v>59</v>
      </c>
      <c r="B42" t="s">
        <v>99</v>
      </c>
      <c r="C42" t="s">
        <v>29</v>
      </c>
      <c r="D42" t="s">
        <v>23</v>
      </c>
      <c r="E42" s="15" t="s">
        <v>5</v>
      </c>
      <c r="F42">
        <v>23.57208227436174</v>
      </c>
      <c r="G42">
        <v>51522.715960943468</v>
      </c>
      <c r="H42">
        <v>61.44154836191391</v>
      </c>
      <c r="I42">
        <v>0.22179233264492307</v>
      </c>
      <c r="J42">
        <v>330.38747327487567</v>
      </c>
      <c r="K42">
        <v>464.24774698012175</v>
      </c>
      <c r="L42">
        <v>78.003422968050501</v>
      </c>
      <c r="M42">
        <v>0</v>
      </c>
      <c r="N42">
        <v>0</v>
      </c>
      <c r="O42">
        <v>64589.678986063038</v>
      </c>
      <c r="P42">
        <v>240.68165808629098</v>
      </c>
      <c r="Q42">
        <v>117.48654635396197</v>
      </c>
      <c r="R42">
        <v>83.444155749542702</v>
      </c>
      <c r="S42">
        <v>1175.3569635486704</v>
      </c>
      <c r="T42">
        <v>189.4065112296671</v>
      </c>
      <c r="U42">
        <v>118876.6448481666</v>
      </c>
    </row>
    <row r="43" spans="1:21" hidden="1" x14ac:dyDescent="0.3">
      <c r="A43" t="s">
        <v>59</v>
      </c>
      <c r="B43" t="s">
        <v>100</v>
      </c>
      <c r="C43" t="s">
        <v>29</v>
      </c>
      <c r="D43" t="s">
        <v>23</v>
      </c>
      <c r="E43" s="15" t="s">
        <v>6</v>
      </c>
      <c r="F43">
        <v>91.547045668308002</v>
      </c>
      <c r="G43">
        <v>283374.93778518907</v>
      </c>
      <c r="H43">
        <v>238.62093167464943</v>
      </c>
      <c r="I43">
        <v>0.38452683982083286</v>
      </c>
      <c r="J43">
        <v>2503.2781008401107</v>
      </c>
      <c r="K43">
        <v>5502.3159187632209</v>
      </c>
      <c r="L43">
        <v>175.15735729470492</v>
      </c>
      <c r="M43">
        <v>974.77914520415379</v>
      </c>
      <c r="N43">
        <v>1243.2637151640276</v>
      </c>
      <c r="O43">
        <v>4019.1666335878626</v>
      </c>
      <c r="P43">
        <v>1210.9385145930482</v>
      </c>
      <c r="Q43">
        <v>394.99630270806978</v>
      </c>
      <c r="R43">
        <v>60.19951876151238</v>
      </c>
      <c r="S43">
        <v>1506.4333573708557</v>
      </c>
      <c r="T43">
        <v>205.55152304760728</v>
      </c>
      <c r="U43">
        <v>301501.57037670707</v>
      </c>
    </row>
    <row r="44" spans="1:21" hidden="1" x14ac:dyDescent="0.3">
      <c r="A44">
        <v>1</v>
      </c>
      <c r="B44" t="s">
        <v>101</v>
      </c>
      <c r="C44" t="s">
        <v>25</v>
      </c>
      <c r="D44" t="s">
        <v>23</v>
      </c>
      <c r="E44" s="15" t="s">
        <v>0</v>
      </c>
      <c r="F44">
        <v>7663.2776463537539</v>
      </c>
      <c r="G44">
        <v>126.8277516432279</v>
      </c>
      <c r="H44">
        <v>3510.3901264450787</v>
      </c>
      <c r="I44">
        <v>5337.5580371382748</v>
      </c>
      <c r="J44">
        <v>25.873214312422121</v>
      </c>
      <c r="K44">
        <v>53.062436998419173</v>
      </c>
      <c r="L44">
        <v>783.92901082671392</v>
      </c>
      <c r="M44">
        <v>584.09854302022836</v>
      </c>
      <c r="N44">
        <v>626.20649747159052</v>
      </c>
      <c r="O44">
        <v>20.839724530848009</v>
      </c>
      <c r="P44">
        <v>453.60256186651549</v>
      </c>
      <c r="Q44">
        <v>3683.9662618428879</v>
      </c>
      <c r="R44">
        <v>387.75260066872818</v>
      </c>
      <c r="S44">
        <v>976.55621794659442</v>
      </c>
      <c r="T44">
        <v>25011.63359787911</v>
      </c>
      <c r="U44">
        <v>49245.574228944388</v>
      </c>
    </row>
    <row r="45" spans="1:21" hidden="1" x14ac:dyDescent="0.3">
      <c r="A45" t="s">
        <v>59</v>
      </c>
      <c r="B45" t="s">
        <v>102</v>
      </c>
      <c r="C45" t="s">
        <v>25</v>
      </c>
      <c r="D45" t="s">
        <v>23</v>
      </c>
      <c r="E45" s="15" t="s">
        <v>1</v>
      </c>
      <c r="F45">
        <v>6470.3195158251901</v>
      </c>
      <c r="G45">
        <v>163.06425211272156</v>
      </c>
      <c r="H45">
        <v>7319.8642411673154</v>
      </c>
      <c r="I45">
        <v>14936.030556511601</v>
      </c>
      <c r="J45">
        <v>17.164431242474834</v>
      </c>
      <c r="K45">
        <v>43.086517024958553</v>
      </c>
      <c r="L45">
        <v>564.12456746224541</v>
      </c>
      <c r="M45">
        <v>537.98701700644779</v>
      </c>
      <c r="N45">
        <v>576.77076861520186</v>
      </c>
      <c r="O45">
        <v>13.102273673140139</v>
      </c>
      <c r="P45">
        <v>184.75862837086817</v>
      </c>
      <c r="Q45">
        <v>2239.1357804318695</v>
      </c>
      <c r="R45">
        <v>561.22670237499472</v>
      </c>
      <c r="S45">
        <v>877.6775905799733</v>
      </c>
      <c r="T45">
        <v>16361.831451329856</v>
      </c>
      <c r="U45">
        <v>50866.144293728859</v>
      </c>
    </row>
    <row r="46" spans="1:21" hidden="1" x14ac:dyDescent="0.3">
      <c r="A46" t="s">
        <v>59</v>
      </c>
      <c r="B46" t="s">
        <v>103</v>
      </c>
      <c r="C46" t="s">
        <v>25</v>
      </c>
      <c r="D46" t="s">
        <v>23</v>
      </c>
      <c r="E46" s="15" t="s">
        <v>2</v>
      </c>
      <c r="F46">
        <v>41176.964189695849</v>
      </c>
      <c r="G46">
        <v>3442.4675446019</v>
      </c>
      <c r="H46">
        <v>103026.5504744908</v>
      </c>
      <c r="I46">
        <v>315467.32547342317</v>
      </c>
      <c r="J46">
        <v>594.08576647385087</v>
      </c>
      <c r="K46">
        <v>480.21800971061998</v>
      </c>
      <c r="L46">
        <v>1420.4791609877605</v>
      </c>
      <c r="M46">
        <v>11043.522448404889</v>
      </c>
      <c r="N46">
        <v>11839.655473896657</v>
      </c>
      <c r="O46">
        <v>194.94673281516066</v>
      </c>
      <c r="P46">
        <v>335.18727198273859</v>
      </c>
      <c r="Q46">
        <v>6935.2724491355257</v>
      </c>
      <c r="R46">
        <v>6028.9826660797762</v>
      </c>
      <c r="S46">
        <v>4573.0372237727788</v>
      </c>
      <c r="T46">
        <v>33469.266831810921</v>
      </c>
      <c r="U46">
        <v>540027.96171728242</v>
      </c>
    </row>
    <row r="47" spans="1:21" hidden="1" x14ac:dyDescent="0.3">
      <c r="A47" t="s">
        <v>59</v>
      </c>
      <c r="B47" t="s">
        <v>104</v>
      </c>
      <c r="C47" t="s">
        <v>25</v>
      </c>
      <c r="D47" t="s">
        <v>23</v>
      </c>
      <c r="E47" s="15" t="s">
        <v>3</v>
      </c>
      <c r="F47">
        <v>6781.7672167300698</v>
      </c>
      <c r="G47">
        <v>36.236500469493684</v>
      </c>
      <c r="H47">
        <v>6388.2385445785367</v>
      </c>
      <c r="I47">
        <v>9262.9706461802834</v>
      </c>
      <c r="J47">
        <v>29.748228849826674</v>
      </c>
      <c r="K47">
        <v>171.76996150231102</v>
      </c>
      <c r="L47">
        <v>528.41094574507656</v>
      </c>
      <c r="M47">
        <v>0</v>
      </c>
      <c r="N47">
        <v>0</v>
      </c>
      <c r="O47">
        <v>22.787211999083702</v>
      </c>
      <c r="P47">
        <v>174.02185662864807</v>
      </c>
      <c r="Q47">
        <v>1079.3221106210046</v>
      </c>
      <c r="R47">
        <v>688.92485981493508</v>
      </c>
      <c r="S47">
        <v>1774.7754202864971</v>
      </c>
      <c r="T47">
        <v>10758.515918088768</v>
      </c>
      <c r="U47">
        <v>37697.489421494531</v>
      </c>
    </row>
    <row r="48" spans="1:21" hidden="1" x14ac:dyDescent="0.3">
      <c r="A48" t="s">
        <v>59</v>
      </c>
      <c r="B48" t="s">
        <v>105</v>
      </c>
      <c r="C48" t="s">
        <v>25</v>
      </c>
      <c r="D48" t="s">
        <v>23</v>
      </c>
      <c r="E48" s="15" t="s">
        <v>4</v>
      </c>
      <c r="F48">
        <v>22823.732882062268</v>
      </c>
      <c r="G48">
        <v>0</v>
      </c>
      <c r="H48">
        <v>17374.0190019367</v>
      </c>
      <c r="I48">
        <v>3662.8383044777306</v>
      </c>
      <c r="J48">
        <v>36.273374433990028</v>
      </c>
      <c r="K48">
        <v>21.081105364881839</v>
      </c>
      <c r="L48">
        <v>233.26599097852906</v>
      </c>
      <c r="M48">
        <v>0</v>
      </c>
      <c r="N48">
        <v>0</v>
      </c>
      <c r="O48">
        <v>25.574909550110153</v>
      </c>
      <c r="P48">
        <v>161.62465479145374</v>
      </c>
      <c r="Q48">
        <v>422.87543343991445</v>
      </c>
      <c r="R48">
        <v>102.22334958295167</v>
      </c>
      <c r="S48">
        <v>313.87176717831244</v>
      </c>
      <c r="T48">
        <v>5649.3584900257265</v>
      </c>
      <c r="U48">
        <v>50826.739263822557</v>
      </c>
    </row>
    <row r="49" spans="1:21" hidden="1" x14ac:dyDescent="0.3">
      <c r="A49" t="s">
        <v>59</v>
      </c>
      <c r="B49" t="s">
        <v>106</v>
      </c>
      <c r="C49" t="s">
        <v>25</v>
      </c>
      <c r="D49" t="s">
        <v>23</v>
      </c>
      <c r="E49" s="15" t="s">
        <v>5</v>
      </c>
      <c r="F49">
        <v>218.44413695304297</v>
      </c>
      <c r="G49">
        <v>36.236500469493684</v>
      </c>
      <c r="H49">
        <v>343.05665711443345</v>
      </c>
      <c r="I49">
        <v>3052.2076158746418</v>
      </c>
      <c r="J49">
        <v>0.72989099429410775</v>
      </c>
      <c r="K49">
        <v>2.9562577324940209</v>
      </c>
      <c r="L49">
        <v>63.392478461542794</v>
      </c>
      <c r="M49">
        <v>0</v>
      </c>
      <c r="N49">
        <v>0</v>
      </c>
      <c r="O49">
        <v>65.43912882986119</v>
      </c>
      <c r="P49">
        <v>30.368284703752927</v>
      </c>
      <c r="Q49">
        <v>143.22876304452751</v>
      </c>
      <c r="R49">
        <v>59.41187454417603</v>
      </c>
      <c r="S49">
        <v>298.82975643164724</v>
      </c>
      <c r="T49">
        <v>1087.3533937769173</v>
      </c>
      <c r="U49">
        <v>5401.6547389308253</v>
      </c>
    </row>
    <row r="50" spans="1:21" hidden="1" x14ac:dyDescent="0.3">
      <c r="A50" t="s">
        <v>59</v>
      </c>
      <c r="B50" t="s">
        <v>107</v>
      </c>
      <c r="C50" t="s">
        <v>25</v>
      </c>
      <c r="D50" t="s">
        <v>23</v>
      </c>
      <c r="E50" s="15" t="s">
        <v>6</v>
      </c>
      <c r="F50">
        <v>848.37288232975311</v>
      </c>
      <c r="G50">
        <v>199.30075258221524</v>
      </c>
      <c r="H50">
        <v>1332.3313184695091</v>
      </c>
      <c r="I50">
        <v>5291.6876567068302</v>
      </c>
      <c r="J50">
        <v>5.5302343151997402</v>
      </c>
      <c r="K50">
        <v>35.037895363583111</v>
      </c>
      <c r="L50">
        <v>142.34835571553435</v>
      </c>
      <c r="M50">
        <v>563.08974926864778</v>
      </c>
      <c r="N50">
        <v>603.68316933032395</v>
      </c>
      <c r="O50">
        <v>4.0720246214691258</v>
      </c>
      <c r="P50">
        <v>152.79155820306352</v>
      </c>
      <c r="Q50">
        <v>481.54306684265498</v>
      </c>
      <c r="R50">
        <v>42.861794503785191</v>
      </c>
      <c r="S50">
        <v>383.00459113670826</v>
      </c>
      <c r="T50">
        <v>1180.0394016592904</v>
      </c>
      <c r="U50">
        <v>11265.69445104857</v>
      </c>
    </row>
    <row r="51" spans="1:21" hidden="1" x14ac:dyDescent="0.3">
      <c r="A51">
        <v>1</v>
      </c>
      <c r="B51" t="s">
        <v>108</v>
      </c>
      <c r="C51" t="s">
        <v>30</v>
      </c>
      <c r="D51" t="s">
        <v>23</v>
      </c>
      <c r="E51" s="15" t="s">
        <v>0</v>
      </c>
      <c r="F51">
        <v>9284.1590184583947</v>
      </c>
      <c r="G51">
        <v>37147.476161128092</v>
      </c>
      <c r="H51">
        <v>10742.743387881179</v>
      </c>
      <c r="I51">
        <v>3170.0143114485304</v>
      </c>
      <c r="J51">
        <v>14160.792774917905</v>
      </c>
      <c r="K51">
        <v>17394.375255166429</v>
      </c>
      <c r="L51">
        <v>75053.190766929052</v>
      </c>
      <c r="M51">
        <v>4046.8588578527933</v>
      </c>
      <c r="N51">
        <v>31316.639721577798</v>
      </c>
      <c r="O51">
        <v>25513.709672900281</v>
      </c>
      <c r="P51">
        <v>113616.56461162299</v>
      </c>
      <c r="Q51">
        <v>20499.851111798063</v>
      </c>
      <c r="R51">
        <v>1230.8466950748084</v>
      </c>
      <c r="S51">
        <v>27413.640736572266</v>
      </c>
      <c r="T51">
        <v>174364.27425589471</v>
      </c>
      <c r="U51">
        <v>564955.13733922329</v>
      </c>
    </row>
    <row r="52" spans="1:21" hidden="1" x14ac:dyDescent="0.3">
      <c r="A52" t="s">
        <v>59</v>
      </c>
      <c r="B52" t="s">
        <v>109</v>
      </c>
      <c r="C52" t="s">
        <v>30</v>
      </c>
      <c r="D52" t="s">
        <v>23</v>
      </c>
      <c r="E52" s="15" t="s">
        <v>1</v>
      </c>
      <c r="F52">
        <v>7838.8749641269069</v>
      </c>
      <c r="G52">
        <v>47761.040778593255</v>
      </c>
      <c r="H52">
        <v>22400.764685553913</v>
      </c>
      <c r="I52">
        <v>8870.616542421636</v>
      </c>
      <c r="J52">
        <v>9394.34702580866</v>
      </c>
      <c r="K52">
        <v>14124.173105592079</v>
      </c>
      <c r="L52">
        <v>54009.161790562001</v>
      </c>
      <c r="M52">
        <v>3727.3805100160062</v>
      </c>
      <c r="N52">
        <v>28844.35475452607</v>
      </c>
      <c r="O52">
        <v>16040.884132443924</v>
      </c>
      <c r="P52">
        <v>46277.605998245948</v>
      </c>
      <c r="Q52">
        <v>12459.926843898629</v>
      </c>
      <c r="R52">
        <v>1781.5071533102584</v>
      </c>
      <c r="S52">
        <v>24637.944757846552</v>
      </c>
      <c r="T52">
        <v>114063.67582285065</v>
      </c>
      <c r="U52">
        <v>412232.25886579644</v>
      </c>
    </row>
    <row r="53" spans="1:21" hidden="1" x14ac:dyDescent="0.3">
      <c r="A53" t="s">
        <v>59</v>
      </c>
      <c r="B53" t="s">
        <v>110</v>
      </c>
      <c r="C53" t="s">
        <v>30</v>
      </c>
      <c r="D53" t="s">
        <v>23</v>
      </c>
      <c r="E53" s="15" t="s">
        <v>2</v>
      </c>
      <c r="F53">
        <v>49886.419503070116</v>
      </c>
      <c r="G53">
        <v>1008288.638659191</v>
      </c>
      <c r="H53">
        <v>315289.11432042747</v>
      </c>
      <c r="I53">
        <v>187358.32558390524</v>
      </c>
      <c r="J53">
        <v>325151.92461129179</v>
      </c>
      <c r="K53">
        <v>157420.06469556861</v>
      </c>
      <c r="L53">
        <v>135996.36188694127</v>
      </c>
      <c r="M53">
        <v>76513.761549779709</v>
      </c>
      <c r="N53">
        <v>592102.16821560438</v>
      </c>
      <c r="O53">
        <v>238669.8699094597</v>
      </c>
      <c r="P53">
        <v>83956.374028212274</v>
      </c>
      <c r="Q53">
        <v>38592.115812676428</v>
      </c>
      <c r="R53">
        <v>19137.85588132633</v>
      </c>
      <c r="S53">
        <v>128373.15171786108</v>
      </c>
      <c r="T53">
        <v>233325.20037797358</v>
      </c>
      <c r="U53">
        <v>3590061.3467532895</v>
      </c>
    </row>
    <row r="54" spans="1:21" hidden="1" x14ac:dyDescent="0.3">
      <c r="A54" t="s">
        <v>59</v>
      </c>
      <c r="B54" t="s">
        <v>111</v>
      </c>
      <c r="C54" t="s">
        <v>30</v>
      </c>
      <c r="D54" t="s">
        <v>23</v>
      </c>
      <c r="E54" s="15" t="s">
        <v>3</v>
      </c>
      <c r="F54">
        <v>8216.1978427400772</v>
      </c>
      <c r="G54">
        <v>10613.564617465167</v>
      </c>
      <c r="H54">
        <v>19549.738038511558</v>
      </c>
      <c r="I54">
        <v>5501.3452426388003</v>
      </c>
      <c r="J54">
        <v>16281.64553025703</v>
      </c>
      <c r="K54">
        <v>56307.83915985054</v>
      </c>
      <c r="L54">
        <v>50589.947516440552</v>
      </c>
      <c r="M54">
        <v>0</v>
      </c>
      <c r="N54">
        <v>0</v>
      </c>
      <c r="O54">
        <v>27897.984464183006</v>
      </c>
      <c r="P54">
        <v>43588.302138605977</v>
      </c>
      <c r="Q54">
        <v>6006.0111838086787</v>
      </c>
      <c r="R54">
        <v>2186.8606049209552</v>
      </c>
      <c r="S54">
        <v>49821.049588047164</v>
      </c>
      <c r="T54">
        <v>75001.131484954574</v>
      </c>
      <c r="U54">
        <v>371561.61741242406</v>
      </c>
    </row>
    <row r="55" spans="1:21" hidden="1" x14ac:dyDescent="0.3">
      <c r="A55" t="s">
        <v>59</v>
      </c>
      <c r="B55" t="s">
        <v>112</v>
      </c>
      <c r="C55" t="s">
        <v>30</v>
      </c>
      <c r="D55" t="s">
        <v>23</v>
      </c>
      <c r="E55" s="15" t="s">
        <v>4</v>
      </c>
      <c r="F55">
        <v>27651.244708940838</v>
      </c>
      <c r="G55">
        <v>0</v>
      </c>
      <c r="H55">
        <v>53169.198018167212</v>
      </c>
      <c r="I55">
        <v>2175.3861531670827</v>
      </c>
      <c r="J55">
        <v>19852.954194412639</v>
      </c>
      <c r="K55">
        <v>6910.588322986021</v>
      </c>
      <c r="L55">
        <v>22332.834578842063</v>
      </c>
      <c r="M55">
        <v>0</v>
      </c>
      <c r="N55">
        <v>0</v>
      </c>
      <c r="O55">
        <v>31310.913741029337</v>
      </c>
      <c r="P55">
        <v>40483.100356360716</v>
      </c>
      <c r="Q55">
        <v>2353.1386576864975</v>
      </c>
      <c r="R55">
        <v>324.48853154474847</v>
      </c>
      <c r="S55">
        <v>8810.9293706323679</v>
      </c>
      <c r="T55">
        <v>39383.524841345868</v>
      </c>
      <c r="U55">
        <v>254758.30147511541</v>
      </c>
    </row>
    <row r="56" spans="1:21" hidden="1" x14ac:dyDescent="0.3">
      <c r="A56" t="s">
        <v>59</v>
      </c>
      <c r="B56" t="s">
        <v>113</v>
      </c>
      <c r="C56" t="s">
        <v>30</v>
      </c>
      <c r="D56" t="s">
        <v>23</v>
      </c>
      <c r="E56" s="15" t="s">
        <v>5</v>
      </c>
      <c r="F56">
        <v>264.64786971237118</v>
      </c>
      <c r="G56">
        <v>10613.564617465167</v>
      </c>
      <c r="H56">
        <v>1049.8461715469844</v>
      </c>
      <c r="I56">
        <v>1812.7281720429487</v>
      </c>
      <c r="J56">
        <v>399.48013392040184</v>
      </c>
      <c r="K56">
        <v>969.08960950135736</v>
      </c>
      <c r="L56">
        <v>6069.1819201143408</v>
      </c>
      <c r="M56">
        <v>0</v>
      </c>
      <c r="N56">
        <v>0</v>
      </c>
      <c r="O56">
        <v>80115.979063983235</v>
      </c>
      <c r="P56">
        <v>7606.5271037941366</v>
      </c>
      <c r="Q56">
        <v>797.01281408343118</v>
      </c>
      <c r="R56">
        <v>188.59166722487907</v>
      </c>
      <c r="S56">
        <v>8388.6738250870203</v>
      </c>
      <c r="T56">
        <v>7580.2959700190568</v>
      </c>
      <c r="U56">
        <v>125855.61893849535</v>
      </c>
    </row>
    <row r="57" spans="1:21" hidden="1" x14ac:dyDescent="0.3">
      <c r="A57" t="s">
        <v>59</v>
      </c>
      <c r="B57" t="s">
        <v>114</v>
      </c>
      <c r="C57" t="s">
        <v>30</v>
      </c>
      <c r="D57" t="s">
        <v>23</v>
      </c>
      <c r="E57" s="15" t="s">
        <v>6</v>
      </c>
      <c r="F57">
        <v>1027.814612751893</v>
      </c>
      <c r="G57">
        <v>58374.605396058418</v>
      </c>
      <c r="H57">
        <v>4077.2942454831336</v>
      </c>
      <c r="I57">
        <v>3142.7715608446929</v>
      </c>
      <c r="J57">
        <v>3026.7790151100216</v>
      </c>
      <c r="K57">
        <v>11485.757808741007</v>
      </c>
      <c r="L57">
        <v>13628.4002114042</v>
      </c>
      <c r="M57">
        <v>3901.3018724736298</v>
      </c>
      <c r="N57">
        <v>30190.246182738927</v>
      </c>
      <c r="O57">
        <v>4985.3084103524543</v>
      </c>
      <c r="P57">
        <v>38270.621473688807</v>
      </c>
      <c r="Q57">
        <v>2679.6014058106066</v>
      </c>
      <c r="R57">
        <v>136.05659386674574</v>
      </c>
      <c r="S57">
        <v>10751.608631356507</v>
      </c>
      <c r="T57">
        <v>8226.4404305494754</v>
      </c>
      <c r="U57">
        <v>193904.60785123048</v>
      </c>
    </row>
    <row r="58" spans="1:21" hidden="1" x14ac:dyDescent="0.3">
      <c r="A58">
        <v>1</v>
      </c>
      <c r="B58" t="s">
        <v>115</v>
      </c>
      <c r="C58" t="s">
        <v>31</v>
      </c>
      <c r="D58" t="s">
        <v>23</v>
      </c>
      <c r="E58" s="15" t="s">
        <v>0</v>
      </c>
      <c r="F58">
        <v>4811.3437435784244</v>
      </c>
      <c r="G58">
        <v>733.14818854649047</v>
      </c>
      <c r="H58">
        <v>2765.869852581845</v>
      </c>
      <c r="I58">
        <v>85.371064467797638</v>
      </c>
      <c r="J58">
        <v>9.7232774277831613</v>
      </c>
      <c r="K58">
        <v>507.64812531954004</v>
      </c>
      <c r="L58">
        <v>434.57153896189374</v>
      </c>
      <c r="M58">
        <v>253.97571272907166</v>
      </c>
      <c r="N58">
        <v>491.95358823694238</v>
      </c>
      <c r="O58">
        <v>2655.5925833855067</v>
      </c>
      <c r="P58">
        <v>190.01751021816739</v>
      </c>
      <c r="Q58">
        <v>1010.7638877103207</v>
      </c>
      <c r="R58">
        <v>264.80207184697974</v>
      </c>
      <c r="S58">
        <v>377.11213860748643</v>
      </c>
      <c r="T58">
        <v>2876.1507843008967</v>
      </c>
      <c r="U58">
        <v>17468.044067919145</v>
      </c>
    </row>
    <row r="59" spans="1:21" hidden="1" x14ac:dyDescent="0.3">
      <c r="A59" t="s">
        <v>59</v>
      </c>
      <c r="B59" t="s">
        <v>116</v>
      </c>
      <c r="C59" t="s">
        <v>31</v>
      </c>
      <c r="D59" t="s">
        <v>23</v>
      </c>
      <c r="E59" s="15" t="s">
        <v>1</v>
      </c>
      <c r="F59">
        <v>4062.352006289535</v>
      </c>
      <c r="G59">
        <v>942.61909955977342</v>
      </c>
      <c r="H59">
        <v>5767.3908313259708</v>
      </c>
      <c r="I59">
        <v>238.89292044430741</v>
      </c>
      <c r="J59">
        <v>6.4504751843130315</v>
      </c>
      <c r="K59">
        <v>412.2085383096952</v>
      </c>
      <c r="L59">
        <v>312.722807885051</v>
      </c>
      <c r="M59">
        <v>233.92565812044467</v>
      </c>
      <c r="N59">
        <v>453.11642462365313</v>
      </c>
      <c r="O59">
        <v>1669.6142379604805</v>
      </c>
      <c r="P59">
        <v>77.396773091169862</v>
      </c>
      <c r="Q59">
        <v>614.34807641490852</v>
      </c>
      <c r="R59">
        <v>383.2701400543628</v>
      </c>
      <c r="S59">
        <v>338.92864241593537</v>
      </c>
      <c r="T59">
        <v>1881.4882353518833</v>
      </c>
      <c r="U59">
        <v>17394.72486703148</v>
      </c>
    </row>
    <row r="60" spans="1:21" hidden="1" x14ac:dyDescent="0.3">
      <c r="A60" t="s">
        <v>59</v>
      </c>
      <c r="B60" t="s">
        <v>117</v>
      </c>
      <c r="C60" t="s">
        <v>31</v>
      </c>
      <c r="D60" t="s">
        <v>23</v>
      </c>
      <c r="E60" s="15" t="s">
        <v>2</v>
      </c>
      <c r="F60">
        <v>25852.714488024758</v>
      </c>
      <c r="G60">
        <v>19899.736546261884</v>
      </c>
      <c r="H60">
        <v>81175.601488336193</v>
      </c>
      <c r="I60">
        <v>5045.7121389755894</v>
      </c>
      <c r="J60">
        <v>223.26026652780774</v>
      </c>
      <c r="K60">
        <v>4594.2438034185952</v>
      </c>
      <c r="L60">
        <v>787.44351405334533</v>
      </c>
      <c r="M60">
        <v>4801.9063193862467</v>
      </c>
      <c r="N60">
        <v>9301.3423166163539</v>
      </c>
      <c r="O60">
        <v>24841.93574885562</v>
      </c>
      <c r="P60">
        <v>140.41245846782184</v>
      </c>
      <c r="Q60">
        <v>1902.8195278617504</v>
      </c>
      <c r="R60">
        <v>4117.2827683273026</v>
      </c>
      <c r="S60">
        <v>1765.9483557585688</v>
      </c>
      <c r="T60">
        <v>3848.7153456642541</v>
      </c>
      <c r="U60">
        <v>188299.07508653603</v>
      </c>
    </row>
    <row r="61" spans="1:21" hidden="1" x14ac:dyDescent="0.3">
      <c r="A61" t="s">
        <v>59</v>
      </c>
      <c r="B61" t="s">
        <v>118</v>
      </c>
      <c r="C61" t="s">
        <v>31</v>
      </c>
      <c r="D61" t="s">
        <v>23</v>
      </c>
      <c r="E61" s="15" t="s">
        <v>3</v>
      </c>
      <c r="F61">
        <v>4257.8926112829558</v>
      </c>
      <c r="G61">
        <v>209.47091101328297</v>
      </c>
      <c r="H61">
        <v>5033.3540618302368</v>
      </c>
      <c r="I61">
        <v>148.15570316915094</v>
      </c>
      <c r="J61">
        <v>11.179526385833478</v>
      </c>
      <c r="K61">
        <v>1643.3225436942439</v>
      </c>
      <c r="L61">
        <v>292.92493928064027</v>
      </c>
      <c r="M61">
        <v>0</v>
      </c>
      <c r="N61">
        <v>0</v>
      </c>
      <c r="O61">
        <v>2903.7596486088241</v>
      </c>
      <c r="P61">
        <v>72.899059000133008</v>
      </c>
      <c r="Q61">
        <v>296.13186850339326</v>
      </c>
      <c r="R61">
        <v>470.47712874462621</v>
      </c>
      <c r="S61">
        <v>685.35670757343257</v>
      </c>
      <c r="T61">
        <v>1237.1488601347712</v>
      </c>
      <c r="U61">
        <v>17262.073569221524</v>
      </c>
    </row>
    <row r="62" spans="1:21" hidden="1" x14ac:dyDescent="0.3">
      <c r="A62" t="s">
        <v>59</v>
      </c>
      <c r="B62" t="s">
        <v>119</v>
      </c>
      <c r="C62" t="s">
        <v>31</v>
      </c>
      <c r="D62" t="s">
        <v>23</v>
      </c>
      <c r="E62" s="15" t="s">
        <v>4</v>
      </c>
      <c r="F62">
        <v>14329.746288060598</v>
      </c>
      <c r="G62">
        <v>0</v>
      </c>
      <c r="H62">
        <v>13689.155234807105</v>
      </c>
      <c r="I62">
        <v>58.584918955624303</v>
      </c>
      <c r="J62">
        <v>13.631707239954618</v>
      </c>
      <c r="K62">
        <v>201.68285181596144</v>
      </c>
      <c r="L62">
        <v>129.31114844200914</v>
      </c>
      <c r="M62">
        <v>0</v>
      </c>
      <c r="N62">
        <v>0</v>
      </c>
      <c r="O62">
        <v>3258.9941398454766</v>
      </c>
      <c r="P62">
        <v>67.70577830726738</v>
      </c>
      <c r="Q62">
        <v>116.02365134231613</v>
      </c>
      <c r="R62">
        <v>69.80985998293724</v>
      </c>
      <c r="S62">
        <v>121.20638954919599</v>
      </c>
      <c r="T62">
        <v>649.63397085995314</v>
      </c>
      <c r="U62">
        <v>32705.485939208389</v>
      </c>
    </row>
    <row r="63" spans="1:21" hidden="1" x14ac:dyDescent="0.3">
      <c r="A63" t="s">
        <v>59</v>
      </c>
      <c r="B63" t="s">
        <v>120</v>
      </c>
      <c r="C63" t="s">
        <v>31</v>
      </c>
      <c r="D63" t="s">
        <v>23</v>
      </c>
      <c r="E63" s="15" t="s">
        <v>5</v>
      </c>
      <c r="F63">
        <v>137.14886503564051</v>
      </c>
      <c r="G63">
        <v>209.47091101328297</v>
      </c>
      <c r="H63">
        <v>270.29761122340136</v>
      </c>
      <c r="I63">
        <v>48.81824447264303</v>
      </c>
      <c r="J63">
        <v>0.27429651932171262</v>
      </c>
      <c r="K63">
        <v>28.282506058036759</v>
      </c>
      <c r="L63">
        <v>35.141660205417388</v>
      </c>
      <c r="M63">
        <v>0</v>
      </c>
      <c r="N63">
        <v>0</v>
      </c>
      <c r="O63">
        <v>8338.8657525943127</v>
      </c>
      <c r="P63">
        <v>12.721501892005875</v>
      </c>
      <c r="Q63">
        <v>39.297444948479566</v>
      </c>
      <c r="R63">
        <v>40.573261003222576</v>
      </c>
      <c r="S63">
        <v>115.39768674500993</v>
      </c>
      <c r="T63">
        <v>125.03750720980148</v>
      </c>
      <c r="U63">
        <v>9401.3272489205738</v>
      </c>
    </row>
    <row r="64" spans="1:21" hidden="1" x14ac:dyDescent="0.3">
      <c r="A64" t="s">
        <v>59</v>
      </c>
      <c r="B64" t="s">
        <v>121</v>
      </c>
      <c r="C64" t="s">
        <v>31</v>
      </c>
      <c r="D64" t="s">
        <v>23</v>
      </c>
      <c r="E64" s="15" t="s">
        <v>6</v>
      </c>
      <c r="F64">
        <v>532.64591836379714</v>
      </c>
      <c r="G64">
        <v>1152.0900105730564</v>
      </c>
      <c r="H64">
        <v>1049.7565497477165</v>
      </c>
      <c r="I64">
        <v>84.637395029877126</v>
      </c>
      <c r="J64">
        <v>2.0782884506745165</v>
      </c>
      <c r="K64">
        <v>335.20740664427228</v>
      </c>
      <c r="L64">
        <v>78.910900295369984</v>
      </c>
      <c r="M64">
        <v>244.84074153218072</v>
      </c>
      <c r="N64">
        <v>474.25905433658647</v>
      </c>
      <c r="O64">
        <v>518.89545699750943</v>
      </c>
      <c r="P64">
        <v>64.005527994888368</v>
      </c>
      <c r="Q64">
        <v>132.12019539460985</v>
      </c>
      <c r="R64">
        <v>29.270962897753591</v>
      </c>
      <c r="S64">
        <v>147.90308822543264</v>
      </c>
      <c r="T64">
        <v>135.69570485296586</v>
      </c>
      <c r="U64">
        <v>4982.3172013366911</v>
      </c>
    </row>
    <row r="65" spans="1:21" hidden="1" x14ac:dyDescent="0.3">
      <c r="A65">
        <v>1</v>
      </c>
      <c r="B65" t="s">
        <v>122</v>
      </c>
      <c r="C65" t="s">
        <v>32</v>
      </c>
      <c r="D65" t="s">
        <v>23</v>
      </c>
      <c r="E65" s="15" t="s">
        <v>0</v>
      </c>
      <c r="F65">
        <v>775.43563790576752</v>
      </c>
      <c r="G65">
        <v>23.540522189601695</v>
      </c>
      <c r="H65">
        <v>658.37204327657582</v>
      </c>
      <c r="I65">
        <v>4.9495467094453641E-2</v>
      </c>
      <c r="J65">
        <v>2.485695342181812</v>
      </c>
      <c r="K65">
        <v>11.431752881272326</v>
      </c>
      <c r="L65">
        <v>46.296306173487878</v>
      </c>
      <c r="M65">
        <v>56.527754494362107</v>
      </c>
      <c r="N65">
        <v>89.037819371929629</v>
      </c>
      <c r="O65">
        <v>4.7766759235078382</v>
      </c>
      <c r="P65">
        <v>348.175484892008</v>
      </c>
      <c r="Q65">
        <v>52.877979238670797</v>
      </c>
      <c r="R65">
        <v>459.54347537153274</v>
      </c>
      <c r="S65">
        <v>19.614413146566129</v>
      </c>
      <c r="T65">
        <v>144.2324354857335</v>
      </c>
      <c r="U65">
        <v>2692.3974911602918</v>
      </c>
    </row>
    <row r="66" spans="1:21" hidden="1" x14ac:dyDescent="0.3">
      <c r="A66" t="s">
        <v>59</v>
      </c>
      <c r="B66" t="s">
        <v>123</v>
      </c>
      <c r="C66" t="s">
        <v>32</v>
      </c>
      <c r="D66" t="s">
        <v>23</v>
      </c>
      <c r="E66" s="15" t="s">
        <v>1</v>
      </c>
      <c r="F66">
        <v>654.72198356212789</v>
      </c>
      <c r="G66">
        <v>30.266385672345038</v>
      </c>
      <c r="H66">
        <v>1372.8371501103768</v>
      </c>
      <c r="I66">
        <v>0.13850262681694991</v>
      </c>
      <c r="J66">
        <v>1.6490238234580421</v>
      </c>
      <c r="K66">
        <v>9.2825441688389319</v>
      </c>
      <c r="L66">
        <v>33.315368272538159</v>
      </c>
      <c r="M66">
        <v>52.065183832245069</v>
      </c>
      <c r="N66">
        <v>82.008749066515691</v>
      </c>
      <c r="O66">
        <v>3.0031738233899006</v>
      </c>
      <c r="P66">
        <v>141.81671451833569</v>
      </c>
      <c r="Q66">
        <v>32.139538447078984</v>
      </c>
      <c r="R66">
        <v>665.13562729409148</v>
      </c>
      <c r="S66">
        <v>17.628407412444297</v>
      </c>
      <c r="T66">
        <v>94.352365670049224</v>
      </c>
      <c r="U66">
        <v>3190.3607183006516</v>
      </c>
    </row>
    <row r="67" spans="1:21" hidden="1" x14ac:dyDescent="0.3">
      <c r="A67" t="s">
        <v>59</v>
      </c>
      <c r="B67" t="s">
        <v>124</v>
      </c>
      <c r="C67" t="s">
        <v>32</v>
      </c>
      <c r="D67" t="s">
        <v>23</v>
      </c>
      <c r="E67" s="15" t="s">
        <v>2</v>
      </c>
      <c r="F67">
        <v>4166.6356051515804</v>
      </c>
      <c r="G67">
        <v>638.95703086061746</v>
      </c>
      <c r="H67">
        <v>19322.581851128332</v>
      </c>
      <c r="I67">
        <v>2.9253457327682102</v>
      </c>
      <c r="J67">
        <v>57.075097231794999</v>
      </c>
      <c r="K67">
        <v>103.45800017273595</v>
      </c>
      <c r="L67">
        <v>83.888894583447581</v>
      </c>
      <c r="M67">
        <v>1068.7674762694774</v>
      </c>
      <c r="N67">
        <v>1683.4336752606339</v>
      </c>
      <c r="O67">
        <v>44.68376554720232</v>
      </c>
      <c r="P67">
        <v>257.28247757684096</v>
      </c>
      <c r="Q67">
        <v>99.545752190592054</v>
      </c>
      <c r="R67">
        <v>7145.2251836527103</v>
      </c>
      <c r="S67">
        <v>91.850770896028848</v>
      </c>
      <c r="T67">
        <v>193.00434136710322</v>
      </c>
      <c r="U67">
        <v>34959.315267621867</v>
      </c>
    </row>
    <row r="68" spans="1:21" hidden="1" x14ac:dyDescent="0.3">
      <c r="A68" t="s">
        <v>59</v>
      </c>
      <c r="B68" t="s">
        <v>125</v>
      </c>
      <c r="C68" t="s">
        <v>32</v>
      </c>
      <c r="D68" t="s">
        <v>23</v>
      </c>
      <c r="E68" s="15" t="s">
        <v>3</v>
      </c>
      <c r="F68">
        <v>686.23691200014048</v>
      </c>
      <c r="G68">
        <v>6.7258634827433417</v>
      </c>
      <c r="H68">
        <v>1198.1111819590094</v>
      </c>
      <c r="I68">
        <v>8.5896032534892516E-2</v>
      </c>
      <c r="J68">
        <v>2.8579763224343804</v>
      </c>
      <c r="K68">
        <v>37.006060471338337</v>
      </c>
      <c r="L68">
        <v>31.206237544184923</v>
      </c>
      <c r="M68">
        <v>0</v>
      </c>
      <c r="N68">
        <v>0</v>
      </c>
      <c r="O68">
        <v>5.2230597750354644</v>
      </c>
      <c r="P68">
        <v>133.57540147958267</v>
      </c>
      <c r="Q68">
        <v>15.492099574415111</v>
      </c>
      <c r="R68">
        <v>816.47659823093466</v>
      </c>
      <c r="S68">
        <v>35.646875925962959</v>
      </c>
      <c r="T68">
        <v>62.040208089788869</v>
      </c>
      <c r="U68">
        <v>3030.6843708881047</v>
      </c>
    </row>
    <row r="69" spans="1:21" hidden="1" x14ac:dyDescent="0.3">
      <c r="A69" t="s">
        <v>59</v>
      </c>
      <c r="B69" t="s">
        <v>126</v>
      </c>
      <c r="C69" t="s">
        <v>32</v>
      </c>
      <c r="D69" t="s">
        <v>23</v>
      </c>
      <c r="E69" s="15" t="s">
        <v>4</v>
      </c>
      <c r="F69">
        <v>2309.4994966303748</v>
      </c>
      <c r="G69">
        <v>0</v>
      </c>
      <c r="H69">
        <v>3258.4892214857018</v>
      </c>
      <c r="I69">
        <v>3.3965699578375433E-2</v>
      </c>
      <c r="J69">
        <v>3.4848610917467826</v>
      </c>
      <c r="K69">
        <v>4.5417059718266071</v>
      </c>
      <c r="L69">
        <v>13.775933265711505</v>
      </c>
      <c r="M69">
        <v>0</v>
      </c>
      <c r="N69">
        <v>0</v>
      </c>
      <c r="O69">
        <v>5.8620282870375737</v>
      </c>
      <c r="P69">
        <v>124.05957832548098</v>
      </c>
      <c r="Q69">
        <v>6.0697619903809388</v>
      </c>
      <c r="R69">
        <v>121.14960222175834</v>
      </c>
      <c r="S69">
        <v>6.3042049227061643</v>
      </c>
      <c r="T69">
        <v>32.577669537647068</v>
      </c>
      <c r="U69">
        <v>5885.8480294299516</v>
      </c>
    </row>
    <row r="70" spans="1:21" hidden="1" x14ac:dyDescent="0.3">
      <c r="A70" t="s">
        <v>59</v>
      </c>
      <c r="B70" t="s">
        <v>127</v>
      </c>
      <c r="C70" t="s">
        <v>32</v>
      </c>
      <c r="D70" t="s">
        <v>23</v>
      </c>
      <c r="E70" s="15" t="s">
        <v>5</v>
      </c>
      <c r="F70">
        <v>22.104036484382696</v>
      </c>
      <c r="G70">
        <v>6.7258634827433417</v>
      </c>
      <c r="H70">
        <v>64.340117242975865</v>
      </c>
      <c r="I70">
        <v>2.8303287864193487E-2</v>
      </c>
      <c r="J70">
        <v>7.0122197532536512E-2</v>
      </c>
      <c r="K70">
        <v>0.63689513265719278</v>
      </c>
      <c r="L70">
        <v>3.7437542831292938</v>
      </c>
      <c r="M70">
        <v>0</v>
      </c>
      <c r="N70">
        <v>0</v>
      </c>
      <c r="O70">
        <v>14.999311083705868</v>
      </c>
      <c r="P70">
        <v>23.310036452526152</v>
      </c>
      <c r="Q70">
        <v>2.0558406403158376</v>
      </c>
      <c r="R70">
        <v>70.411750325547331</v>
      </c>
      <c r="S70">
        <v>6.0020818007413466</v>
      </c>
      <c r="T70">
        <v>6.2703472607811301</v>
      </c>
      <c r="U70">
        <v>220.69845967490278</v>
      </c>
    </row>
    <row r="71" spans="1:21" hidden="1" x14ac:dyDescent="0.3">
      <c r="A71" t="s">
        <v>59</v>
      </c>
      <c r="B71" t="s">
        <v>128</v>
      </c>
      <c r="C71" t="s">
        <v>32</v>
      </c>
      <c r="D71" t="s">
        <v>23</v>
      </c>
      <c r="E71" s="15" t="s">
        <v>6</v>
      </c>
      <c r="F71">
        <v>85.845586908147723</v>
      </c>
      <c r="G71">
        <v>36.992249155088381</v>
      </c>
      <c r="H71">
        <v>249.87812205090776</v>
      </c>
      <c r="I71">
        <v>4.9070108552315542E-2</v>
      </c>
      <c r="J71">
        <v>0.53130150403717413</v>
      </c>
      <c r="K71">
        <v>7.5485519311578653</v>
      </c>
      <c r="L71">
        <v>8.4066324481971417</v>
      </c>
      <c r="M71">
        <v>54.494570283233351</v>
      </c>
      <c r="N71">
        <v>85.835316633944586</v>
      </c>
      <c r="O71">
        <v>0.93334928398457107</v>
      </c>
      <c r="P71">
        <v>117.27948503168309</v>
      </c>
      <c r="Q71">
        <v>6.9118505657253237</v>
      </c>
      <c r="R71">
        <v>50.797487813002917</v>
      </c>
      <c r="S71">
        <v>7.6927576206348736</v>
      </c>
      <c r="T71">
        <v>6.8048316877982504</v>
      </c>
      <c r="U71">
        <v>720.00116302609536</v>
      </c>
    </row>
  </sheetData>
  <autoFilter ref="A1:U71">
    <filterColumn colId="3">
      <filters>
        <filter val="2014 CPA"/>
        <filter val="2016 CPA"/>
      </filters>
    </filterColumn>
  </autoFilter>
  <conditionalFormatting sqref="A587:A1048576 A1:A36">
    <cfRule type="cellIs" dxfId="1" priority="4" operator="equal">
      <formula>1</formula>
    </cfRule>
  </conditionalFormatting>
  <conditionalFormatting sqref="A37:A71">
    <cfRule type="cellIs" dxfId="0" priority="3"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Introduction</vt:lpstr>
      <vt:lpstr>2021 CPA Ind Market Profiles</vt:lpstr>
      <vt:lpstr>Ind. Segment Consump. Compare</vt:lpstr>
      <vt:lpstr>Data -&gt;</vt:lpstr>
      <vt:lpstr>Key</vt:lpstr>
      <vt:lpstr>Database style for graphics</vt:lpstr>
      <vt:lpstr>EndUse</vt:lpstr>
      <vt:lpstr>Segment</vt:lpstr>
      <vt:lpstr>State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Jack</dc:creator>
  <cp:lastModifiedBy>Prause, Elaine</cp:lastModifiedBy>
  <dcterms:created xsi:type="dcterms:W3CDTF">2020-05-21T01:07:56Z</dcterms:created>
  <dcterms:modified xsi:type="dcterms:W3CDTF">2020-06-08T16:23:12Z</dcterms:modified>
</cp:coreProperties>
</file>