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acificorp.us\dfs\PDXCO\SHR02\REA\REG\zregulation\___DRs\CA\CA R.18-10-007 Wildfire Mitigation\Data Resp\2020 WSD\"/>
    </mc:Choice>
  </mc:AlternateContent>
  <bookViews>
    <workbookView xWindow="0" yWindow="0" windowWidth="2160" windowHeight="0"/>
  </bookViews>
  <sheets>
    <sheet name="Table 25" sheetId="30" r:id="rId1"/>
  </sheets>
  <definedNames>
    <definedName name="_xlnm.Print_Area" localSheetId="0">'Table 25'!$A$1:$P$135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30" l="1"/>
  <c r="E26" i="30"/>
  <c r="E24" i="30"/>
  <c r="E23" i="30"/>
  <c r="E20" i="30"/>
  <c r="E19" i="30"/>
  <c r="E18" i="30"/>
  <c r="E17" i="30"/>
  <c r="D27" i="30"/>
  <c r="D21" i="30"/>
  <c r="E133" i="30"/>
  <c r="E134" i="30"/>
  <c r="E132" i="30"/>
  <c r="E131" i="30"/>
  <c r="E21" i="30" l="1"/>
  <c r="E27" i="30"/>
  <c r="D135" i="30" l="1"/>
  <c r="E135" i="30" s="1"/>
  <c r="D129" i="30" l="1"/>
</calcChain>
</file>

<file path=xl/sharedStrings.xml><?xml version="1.0" encoding="utf-8"?>
<sst xmlns="http://schemas.openxmlformats.org/spreadsheetml/2006/main" count="191" uniqueCount="70">
  <si>
    <t>Section</t>
  </si>
  <si>
    <t>N/A</t>
  </si>
  <si>
    <t>Table</t>
  </si>
  <si>
    <t>5.3.5</t>
  </si>
  <si>
    <t>Contact from object</t>
  </si>
  <si>
    <t>Comments</t>
  </si>
  <si>
    <t>CA 2020 WMP</t>
  </si>
  <si>
    <t>Initiative activity</t>
  </si>
  <si>
    <t>year</t>
  </si>
  <si>
    <t>Line miles to be treated</t>
  </si>
  <si>
    <t>Spend/treated line mile</t>
  </si>
  <si>
    <t>Risk reduction</t>
  </si>
  <si>
    <t>risk-spend efficiency</t>
  </si>
  <si>
    <t>Other risk drivers addressed</t>
  </si>
  <si>
    <t>Existing/new</t>
  </si>
  <si>
    <t>If new: Memorandum account</t>
  </si>
  <si>
    <t>In/exceeding compliance with regulations</t>
  </si>
  <si>
    <t>Cite associated rule</t>
  </si>
  <si>
    <t>2019 plan</t>
  </si>
  <si>
    <t>2019 actual</t>
  </si>
  <si>
    <t>2020-2022 plan total</t>
  </si>
  <si>
    <t xml:space="preserve">Detailed WMP programs </t>
  </si>
  <si>
    <t>Existing: What proceeding has reviewed program</t>
  </si>
  <si>
    <t>Ignition probability drivers targeted</t>
  </si>
  <si>
    <t>8. LiDAR inspections of transmission electric lines and equipment</t>
  </si>
  <si>
    <t>Vegetation management and inspections</t>
  </si>
  <si>
    <t>1. Additional efforts to manage community and environmental impacts</t>
  </si>
  <si>
    <t>2. Detailed inspection of vegetation around distribution electric lines and equipment</t>
  </si>
  <si>
    <t>4. Emergency response vegetation management due to red flag warning or other urgent conditions</t>
  </si>
  <si>
    <t>6. Improvement of inspections</t>
  </si>
  <si>
    <t>9. Other discretionary inspection of vegetation around  distribution electric lines and equipment, beyond inspections mandated by rules and regulations</t>
  </si>
  <si>
    <t>10. Other discretionary inspection of vegetation around transmission electric lines and equipment, beyond inspections mandated by rules and regulations</t>
  </si>
  <si>
    <t>11. Patrol inspections of vegetation around transmission electric lines and equipment</t>
  </si>
  <si>
    <t>12. Patrol inspections of vegetation around transmission electric lines and equipment</t>
  </si>
  <si>
    <t>13. Quality assurance/ quality control of inspections</t>
  </si>
  <si>
    <t>14. Recruiting and training of vegetation management personnel</t>
  </si>
  <si>
    <t>15. Remediation of at-risk species</t>
  </si>
  <si>
    <t>16. Removal and remediation of trees with strike potential to electric lines and equipment</t>
  </si>
  <si>
    <t>17. Substation vegetation inspections</t>
  </si>
  <si>
    <t>18. Substation vegetation management</t>
  </si>
  <si>
    <t>20. Vegetation management to achieve clearances around electric lines and equipment</t>
  </si>
  <si>
    <t>Existing</t>
  </si>
  <si>
    <t>Program incorporated new requirements  in 2019</t>
  </si>
  <si>
    <t xml:space="preserve">PacifiCorp does not have a specific vegetation management and inspections wildfire mitigation program focused on LiDAR inspections of vegetation around distribution electric lines and equipment. Instead, PacifiCorp incorporates, as a component, LiDAR inspections of vegetation around distribution lines and equipment in its LiDAR inspections of distribution electric lines and equipment program. See Section 5.3.4.7. </t>
  </si>
  <si>
    <t>PacifiCorp does not have a specific vegetation management and inspections wildfire mitigation program focused on LiDAR inspections of vegetation around transmission electric lines and equipment. Instead, PacifiCorp incorporates, as a component, LiDAR inspections of vegetation around transmission lines and equipment in its LiDAR inspections of transmission electric lines and equipment program. See Section 5.3.4.8.</t>
  </si>
  <si>
    <t>In Compliance with Regulation</t>
  </si>
  <si>
    <t xml:space="preserve">General program and best practices applied to an accounted for in other relevant programs </t>
  </si>
  <si>
    <t>GO95</t>
  </si>
  <si>
    <t>Similar to substation inspections, units are reported on a per pole basis</t>
  </si>
  <si>
    <t>2018 GRC &amp; 2019 WMP</t>
  </si>
  <si>
    <t>PacifiCorp’s description of patrol inspections of vegetation around distribution electric lines and equipment is included in the company’s description of detailed inspections of vegetation around distribution lines and equipment. See Section 5.3.5.2</t>
  </si>
  <si>
    <t>PacifiCorp’s description of patrol inspections of vegetation around transmission electric lines and equipment is included in the company’s description of detailed inspections of vegetation around transmission lines and equipment. See Section 5.3.5.3</t>
  </si>
  <si>
    <t xml:space="preserve">At this time, PacifiCorp does not have any other discretionary inspection of vegetation around transmission electric lines and equipment, beyond inspections mandated by rules and regulations, and other described programs. </t>
  </si>
  <si>
    <t>19. Vegetation inventory system</t>
  </si>
  <si>
    <t xml:space="preserve">PacifiCorp’s vegetation detailed inspection and correction program included in Sections 5.3.5.2 and 5.3.5.3, discretionary inspection included in 5.3.5.9, and overall management activities to achieve proper clearances in Section 5.3.5.20, include work in and around substations. Therefore, PacifiCorp does not have a specific vegetation management and inspections program focused on substation inspection. See Sections 5.3.5.2, 5.3.5.3, 5.3.5.9, and 5.3.5.20. </t>
  </si>
  <si>
    <t xml:space="preserve">N/A - Elements already captured in other relevant programs </t>
  </si>
  <si>
    <t>3. Detailed inspection of vegetation around transmission electric lines and equipment</t>
  </si>
  <si>
    <t>5. Fuel management and reduction of "slash: from vegetation management activities</t>
  </si>
  <si>
    <t>7. LiDAR inspections of vegetation around distribution electric lines and equipment</t>
  </si>
  <si>
    <t>Reduces escalation should an ignition event occur through removal of fuel</t>
  </si>
  <si>
    <t>16.Other/not listed - Radial Pole Clearing</t>
  </si>
  <si>
    <t>While collaboration such as this is critical to the overall reduction of wildfire risk in the state of CA, PacifiCorp, at this time, does not have a specific program dedicated to this effort. Instead, these efforts are on an as-needed basis and incorporate additional efforts to manage community environments within other programs, such as those included in Section 5.3.9 and Section 5.3.10.</t>
  </si>
  <si>
    <t>As these vegetation management specific components are critical to the success of PacifiCorp’s emergency response programs and grid operations and protocols, the emergency response vegetation management due to red flag warning or other urgent conditions is a subset and component of both the company’s general emergency response plans and the company’s grid operations and protocols wildfire mitigation program focused on personnel work procedures and training conditions of elevation fire risk. Therefore, PacifiCorp does not at this time have a specific vegetation management and inspections wildfire mitigation program focused on Emergency response vegetation management due to red flag warning or other urgent conditions. See Section 5.3.6.3 and Section 5.3.9.</t>
  </si>
  <si>
    <t xml:space="preserve">While critical to the success of PacifiCorp’s overall vegetation management and inspections wildfire mitigation strategy, the Fuel management and reduction of “slash” from vegetation management activities is a component of the company’s vegetation management to achieve clearances around electric lines and equipment. See Section 5.3.5.20. </t>
  </si>
  <si>
    <t>At this time, PacifiCorp does not have any other discretionary inspection of vegetation around transmission electric lines and equipment, beyond inspections mandated by rules and regulations, and other described programs.</t>
  </si>
  <si>
    <t>PacifiCorp’s general approach to recruiting and training of vegetation management personnel can be found in chapter 1 of the company’s Transmission and Distribution Vegetation Management Program Standard Operating Procedures manual. In general, PacifiCorp takes advantage of training that is provided by the company and arboriculture industry and issues materials as needed, such as a High Risk Tree Identification presentation created in 2019 to educate inspectors on proper identification of defective trees that have the potential to strike the facilities.
PacifiCorp at this time does not have a vegetation management and inspections wildfire mitigation program focused on recruiting and training of vegetation management personnel.</t>
  </si>
  <si>
    <t>Remediation of at-risk species is a subset to the company’s vegetation management to achieve clearances around electric lines and equipment program as it contains, as an element, the company’s practices procedures, and funding to remediate at-risk species. See Section 5.3.5.18.</t>
  </si>
  <si>
    <t>Removal and remediation of trees with strike potential to electric lines and equipment is a subset to the company’s vegetation management to achieve clearances around electric lines and equipment program as it contains, as an element, the company’s practices procedures, and funding to remove and remediate trees with strike potential to electric lines and equipment. See Section 5.3.5.18.</t>
  </si>
  <si>
    <t xml:space="preserve">PacifiCorp recognizes the importance and value of creating and maintaining a vegetation inventory system. Such a system can help to assess risk, customize vegetation management programs, and optimize task assignment and execution. PacifiCorp does not have a defined vegetation inventory system program at this time. However, the company is currently evaluating required steps, funding, and technology requirements to develop, implement, and incorporate a new tree density inventory system targeted initially within the HFTD to inform risk assessment and prioritization of efforts. PacifiCorp is prioritizing this task, intends to evaluate in 2019, and provide an update and further program details in the next annual update. </t>
  </si>
  <si>
    <t>All Types of Equipment/Facility Failure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</si>
</sst>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5" x14ac:knownFonts="1">
    <font>
      <sz val="11"/>
      <color theme="1"/>
      <name val="Calibri"/>
      <family val="2"/>
      <scheme val="minor"/>
    </font>
    <font>
      <sz val="8"/>
      <color theme="1"/>
      <name val="Calibri"/>
      <family val="2"/>
      <scheme val="minor"/>
    </font>
    <font>
      <b/>
      <sz val="20"/>
      <color theme="1"/>
      <name val="Calibri"/>
      <family val="2"/>
      <scheme val="minor"/>
    </font>
    <font>
      <sz val="11"/>
      <color rgb="FFFF0000"/>
      <name val="Calibri"/>
      <family val="2"/>
      <scheme val="minor"/>
    </font>
    <font>
      <sz val="8"/>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style="thin">
        <color auto="1"/>
      </bottom>
      <diagonal/>
    </border>
  </borders>
  <cellStyleXfs count="1">
    <xf numFmtId="0" fontId="0" fillId="0" borderId="0"/>
  </cellStyleXfs>
  <cellXfs count="39">
    <xf numFmtId="0" fontId="0" fillId="0" borderId="0" xfId="0"/>
    <xf numFmtId="0" fontId="1" fillId="2" borderId="1" xfId="0" applyFont="1" applyFill="1" applyBorder="1" applyAlignment="1">
      <alignment horizontal="right" vertical="top" textRotation="180" wrapText="1"/>
    </xf>
    <xf numFmtId="0" fontId="1" fillId="0" borderId="1" xfId="0" applyFont="1" applyBorder="1" applyAlignment="1">
      <alignment horizontal="left" wrapText="1"/>
    </xf>
    <xf numFmtId="0" fontId="0" fillId="3" borderId="0" xfId="0" applyFill="1"/>
    <xf numFmtId="0" fontId="2" fillId="3" borderId="0" xfId="0" applyFont="1" applyFill="1"/>
    <xf numFmtId="0" fontId="0" fillId="3" borderId="0" xfId="0" applyFill="1" applyAlignment="1">
      <alignment horizontal="left"/>
    </xf>
    <xf numFmtId="0" fontId="0" fillId="3" borderId="0" xfId="0" applyFont="1" applyFill="1"/>
    <xf numFmtId="0" fontId="0" fillId="3" borderId="0" xfId="0" applyFill="1" applyAlignment="1">
      <alignment textRotation="180" wrapText="1"/>
    </xf>
    <xf numFmtId="0" fontId="0" fillId="3" borderId="0" xfId="0" applyFill="1" applyAlignment="1">
      <alignment wrapText="1"/>
    </xf>
    <xf numFmtId="0" fontId="1" fillId="3" borderId="1" xfId="0" applyFont="1" applyFill="1" applyBorder="1" applyAlignment="1">
      <alignment horizontal="center" wrapText="1"/>
    </xf>
    <xf numFmtId="164" fontId="1" fillId="3" borderId="1" xfId="0" applyNumberFormat="1" applyFont="1" applyFill="1" applyBorder="1" applyAlignment="1">
      <alignment horizontal="center" wrapText="1"/>
    </xf>
    <xf numFmtId="3" fontId="1" fillId="3" borderId="1" xfId="0" applyNumberFormat="1" applyFont="1" applyFill="1" applyBorder="1" applyAlignment="1">
      <alignment horizont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6" fontId="1" fillId="3" borderId="1" xfId="0" applyNumberFormat="1" applyFont="1" applyFill="1" applyBorder="1" applyAlignment="1">
      <alignment horizontal="center" vertical="center" wrapText="1"/>
    </xf>
    <xf numFmtId="164" fontId="1" fillId="3" borderId="13" xfId="0" applyNumberFormat="1" applyFont="1" applyFill="1" applyBorder="1" applyAlignment="1">
      <alignment horizontal="center" vertical="center" wrapText="1"/>
    </xf>
    <xf numFmtId="164" fontId="0" fillId="3" borderId="0" xfId="0" applyNumberFormat="1" applyFill="1"/>
    <xf numFmtId="0" fontId="1" fillId="3" borderId="8"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 xfId="0" applyFont="1" applyBorder="1" applyAlignment="1">
      <alignment horizontal="left" vertical="top"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9" xfId="0" applyFill="1" applyBorder="1" applyAlignment="1">
      <alignment horizontal="left" vertical="center" wrapText="1"/>
    </xf>
    <xf numFmtId="0" fontId="0" fillId="3" borderId="10" xfId="0" applyFill="1" applyBorder="1" applyAlignment="1">
      <alignment horizontal="left" vertical="center" wrapText="1"/>
    </xf>
    <xf numFmtId="0" fontId="0" fillId="3" borderId="11" xfId="0" applyFill="1" applyBorder="1" applyAlignment="1">
      <alignment horizontal="left" vertical="center" wrapText="1"/>
    </xf>
    <xf numFmtId="0" fontId="0" fillId="3" borderId="0" xfId="0" applyFill="1" applyAlignment="1">
      <alignment horizontal="left" vertical="center" wrapText="1"/>
    </xf>
    <xf numFmtId="0" fontId="0" fillId="3" borderId="5" xfId="0" applyFill="1" applyBorder="1" applyAlignment="1">
      <alignment horizontal="left" vertical="center" wrapText="1"/>
    </xf>
    <xf numFmtId="0" fontId="0" fillId="3" borderId="12" xfId="0" applyFill="1" applyBorder="1" applyAlignment="1">
      <alignment horizontal="left" vertical="center" wrapText="1"/>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4"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C147"/>
  <sheetViews>
    <sheetView tabSelected="1" view="pageBreakPreview" topLeftCell="A109" zoomScaleNormal="100" zoomScaleSheetLayoutView="100" workbookViewId="0">
      <selection activeCell="C140" sqref="C140"/>
    </sheetView>
  </sheetViews>
  <sheetFormatPr defaultRowHeight="15" x14ac:dyDescent="0.25"/>
  <cols>
    <col min="1" max="1" width="9.140625" style="3"/>
    <col min="2" max="2" width="17.5703125" customWidth="1"/>
    <col min="3" max="3" width="12.7109375" customWidth="1"/>
    <col min="5" max="5" width="10" bestFit="1" customWidth="1"/>
    <col min="16" max="55" width="9.140625" style="3"/>
  </cols>
  <sheetData>
    <row r="1" spans="1:16" s="3" customFormat="1" ht="26.25" x14ac:dyDescent="0.4">
      <c r="A1" s="4" t="s">
        <v>6</v>
      </c>
    </row>
    <row r="2" spans="1:16" s="3" customFormat="1" x14ac:dyDescent="0.25">
      <c r="A2" s="3" t="s">
        <v>0</v>
      </c>
      <c r="B2" s="5" t="s">
        <v>3</v>
      </c>
      <c r="C2" s="3" t="s">
        <v>21</v>
      </c>
    </row>
    <row r="3" spans="1:16" s="3" customFormat="1" x14ac:dyDescent="0.25">
      <c r="A3" s="6" t="s">
        <v>2</v>
      </c>
      <c r="B3" s="5">
        <v>25</v>
      </c>
      <c r="C3" s="3" t="s">
        <v>25</v>
      </c>
    </row>
    <row r="4" spans="1:16" s="3" customFormat="1" x14ac:dyDescent="0.25"/>
    <row r="5" spans="1:16" s="3" customFormat="1" x14ac:dyDescent="0.25"/>
    <row r="6" spans="1:16" s="3" customFormat="1" x14ac:dyDescent="0.25"/>
    <row r="7" spans="1:16" s="3" customFormat="1" x14ac:dyDescent="0.25"/>
    <row r="8" spans="1:16" s="3" customFormat="1" x14ac:dyDescent="0.25"/>
    <row r="9" spans="1:16" ht="70.5" x14ac:dyDescent="0.25">
      <c r="A9" s="7"/>
      <c r="B9" s="1" t="s">
        <v>7</v>
      </c>
      <c r="C9" s="1" t="s">
        <v>8</v>
      </c>
      <c r="D9" s="1" t="s">
        <v>9</v>
      </c>
      <c r="E9" s="1" t="s">
        <v>10</v>
      </c>
      <c r="F9" s="1" t="s">
        <v>23</v>
      </c>
      <c r="G9" s="1" t="s">
        <v>11</v>
      </c>
      <c r="H9" s="1" t="s">
        <v>12</v>
      </c>
      <c r="I9" s="1" t="s">
        <v>13</v>
      </c>
      <c r="J9" s="1" t="s">
        <v>14</v>
      </c>
      <c r="K9" s="1" t="s">
        <v>22</v>
      </c>
      <c r="L9" s="1" t="s">
        <v>15</v>
      </c>
      <c r="M9" s="1" t="s">
        <v>16</v>
      </c>
      <c r="N9" s="1" t="s">
        <v>17</v>
      </c>
      <c r="O9" s="1" t="s">
        <v>5</v>
      </c>
      <c r="P9" s="7"/>
    </row>
    <row r="10" spans="1:16" x14ac:dyDescent="0.25">
      <c r="B10" s="22" t="s">
        <v>26</v>
      </c>
      <c r="C10" s="2" t="s">
        <v>18</v>
      </c>
      <c r="D10" s="18" t="s">
        <v>61</v>
      </c>
      <c r="E10" s="25"/>
      <c r="F10" s="25"/>
      <c r="G10" s="25"/>
      <c r="H10" s="25"/>
      <c r="I10" s="25"/>
      <c r="J10" s="25"/>
      <c r="K10" s="25"/>
      <c r="L10" s="25"/>
      <c r="M10" s="25"/>
      <c r="N10" s="25"/>
      <c r="O10" s="26"/>
      <c r="P10" s="8"/>
    </row>
    <row r="11" spans="1:16" x14ac:dyDescent="0.25">
      <c r="B11" s="22"/>
      <c r="C11" s="2" t="s">
        <v>19</v>
      </c>
      <c r="D11" s="27"/>
      <c r="E11" s="28"/>
      <c r="F11" s="28"/>
      <c r="G11" s="28"/>
      <c r="H11" s="28"/>
      <c r="I11" s="28"/>
      <c r="J11" s="28"/>
      <c r="K11" s="28"/>
      <c r="L11" s="28"/>
      <c r="M11" s="28"/>
      <c r="N11" s="28"/>
      <c r="O11" s="29"/>
      <c r="P11" s="8"/>
    </row>
    <row r="12" spans="1:16" x14ac:dyDescent="0.25">
      <c r="B12" s="22"/>
      <c r="C12" s="2">
        <v>2020</v>
      </c>
      <c r="D12" s="27"/>
      <c r="E12" s="28"/>
      <c r="F12" s="28"/>
      <c r="G12" s="28"/>
      <c r="H12" s="28"/>
      <c r="I12" s="28"/>
      <c r="J12" s="28"/>
      <c r="K12" s="28"/>
      <c r="L12" s="28"/>
      <c r="M12" s="28"/>
      <c r="N12" s="28"/>
      <c r="O12" s="29"/>
      <c r="P12" s="8"/>
    </row>
    <row r="13" spans="1:16" x14ac:dyDescent="0.25">
      <c r="B13" s="22"/>
      <c r="C13" s="2">
        <v>2021</v>
      </c>
      <c r="D13" s="27"/>
      <c r="E13" s="28"/>
      <c r="F13" s="28"/>
      <c r="G13" s="28"/>
      <c r="H13" s="28"/>
      <c r="I13" s="28"/>
      <c r="J13" s="28"/>
      <c r="K13" s="28"/>
      <c r="L13" s="28"/>
      <c r="M13" s="28"/>
      <c r="N13" s="28"/>
      <c r="O13" s="29"/>
      <c r="P13" s="8"/>
    </row>
    <row r="14" spans="1:16" x14ac:dyDescent="0.25">
      <c r="B14" s="22"/>
      <c r="C14" s="2">
        <v>2022</v>
      </c>
      <c r="D14" s="27"/>
      <c r="E14" s="28"/>
      <c r="F14" s="28"/>
      <c r="G14" s="28"/>
      <c r="H14" s="28"/>
      <c r="I14" s="28"/>
      <c r="J14" s="28"/>
      <c r="K14" s="28"/>
      <c r="L14" s="28"/>
      <c r="M14" s="28"/>
      <c r="N14" s="28"/>
      <c r="O14" s="29"/>
      <c r="P14" s="8"/>
    </row>
    <row r="15" spans="1:16" ht="23.25" x14ac:dyDescent="0.25">
      <c r="B15" s="22"/>
      <c r="C15" s="2" t="s">
        <v>20</v>
      </c>
      <c r="D15" s="30"/>
      <c r="E15" s="31"/>
      <c r="F15" s="31"/>
      <c r="G15" s="31"/>
      <c r="H15" s="31"/>
      <c r="I15" s="31"/>
      <c r="J15" s="31"/>
      <c r="K15" s="31"/>
      <c r="L15" s="31"/>
      <c r="M15" s="31"/>
      <c r="N15" s="31"/>
      <c r="O15" s="32"/>
      <c r="P15" s="8"/>
    </row>
    <row r="16" spans="1:16" ht="15" customHeight="1" x14ac:dyDescent="0.25">
      <c r="B16" s="22" t="s">
        <v>27</v>
      </c>
      <c r="C16" s="2" t="s">
        <v>18</v>
      </c>
      <c r="D16" s="9" t="s">
        <v>1</v>
      </c>
      <c r="E16" s="9" t="s">
        <v>1</v>
      </c>
      <c r="F16" s="19" t="s">
        <v>4</v>
      </c>
      <c r="G16" s="19" t="s">
        <v>1</v>
      </c>
      <c r="H16" s="19" t="s">
        <v>1</v>
      </c>
      <c r="I16" s="19" t="s">
        <v>59</v>
      </c>
      <c r="J16" s="19" t="s">
        <v>41</v>
      </c>
      <c r="K16" s="19" t="s">
        <v>49</v>
      </c>
      <c r="L16" s="19" t="s">
        <v>1</v>
      </c>
      <c r="M16" s="19" t="s">
        <v>45</v>
      </c>
      <c r="N16" s="19" t="s">
        <v>47</v>
      </c>
      <c r="O16" s="19" t="s">
        <v>42</v>
      </c>
      <c r="P16" s="8"/>
    </row>
    <row r="17" spans="2:16" x14ac:dyDescent="0.25">
      <c r="B17" s="22"/>
      <c r="C17" s="2" t="s">
        <v>19</v>
      </c>
      <c r="D17" s="9">
        <v>825</v>
      </c>
      <c r="E17" s="10">
        <f>1637259.3/D17</f>
        <v>1984.5567272727274</v>
      </c>
      <c r="F17" s="23"/>
      <c r="G17" s="23"/>
      <c r="H17" s="23"/>
      <c r="I17" s="23"/>
      <c r="J17" s="23"/>
      <c r="K17" s="23"/>
      <c r="L17" s="23"/>
      <c r="M17" s="23"/>
      <c r="N17" s="23"/>
      <c r="O17" s="23"/>
      <c r="P17" s="8"/>
    </row>
    <row r="18" spans="2:16" x14ac:dyDescent="0.25">
      <c r="B18" s="22"/>
      <c r="C18" s="2">
        <v>2020</v>
      </c>
      <c r="D18" s="9">
        <v>825</v>
      </c>
      <c r="E18" s="10">
        <f>1422792/D18</f>
        <v>1724.5963636363635</v>
      </c>
      <c r="F18" s="23"/>
      <c r="G18" s="23"/>
      <c r="H18" s="23"/>
      <c r="I18" s="23"/>
      <c r="J18" s="23"/>
      <c r="K18" s="23"/>
      <c r="L18" s="23"/>
      <c r="M18" s="23"/>
      <c r="N18" s="23"/>
      <c r="O18" s="23"/>
      <c r="P18" s="8"/>
    </row>
    <row r="19" spans="2:16" x14ac:dyDescent="0.25">
      <c r="B19" s="22"/>
      <c r="C19" s="2">
        <v>2021</v>
      </c>
      <c r="D19" s="9">
        <v>825</v>
      </c>
      <c r="E19" s="10">
        <f>1422792/D19</f>
        <v>1724.5963636363635</v>
      </c>
      <c r="F19" s="23"/>
      <c r="G19" s="23"/>
      <c r="H19" s="23"/>
      <c r="I19" s="23"/>
      <c r="J19" s="23"/>
      <c r="K19" s="23"/>
      <c r="L19" s="23"/>
      <c r="M19" s="23"/>
      <c r="N19" s="23"/>
      <c r="O19" s="23"/>
      <c r="P19" s="8"/>
    </row>
    <row r="20" spans="2:16" x14ac:dyDescent="0.25">
      <c r="B20" s="22"/>
      <c r="C20" s="2">
        <v>2022</v>
      </c>
      <c r="D20" s="9">
        <v>825</v>
      </c>
      <c r="E20" s="10">
        <f>1422792/D20</f>
        <v>1724.5963636363635</v>
      </c>
      <c r="F20" s="23"/>
      <c r="G20" s="23"/>
      <c r="H20" s="23"/>
      <c r="I20" s="23"/>
      <c r="J20" s="23"/>
      <c r="K20" s="23"/>
      <c r="L20" s="23"/>
      <c r="M20" s="23"/>
      <c r="N20" s="23"/>
      <c r="O20" s="23"/>
      <c r="P20" s="8"/>
    </row>
    <row r="21" spans="2:16" ht="23.25" x14ac:dyDescent="0.25">
      <c r="B21" s="22"/>
      <c r="C21" s="2" t="s">
        <v>20</v>
      </c>
      <c r="D21" s="9">
        <f>SUM(D18:D20)</f>
        <v>2475</v>
      </c>
      <c r="E21" s="14">
        <f>((D18*E18)+(D19*E19)+(D20*E20))/D21</f>
        <v>1724.5963636363635</v>
      </c>
      <c r="F21" s="24"/>
      <c r="G21" s="24"/>
      <c r="H21" s="24"/>
      <c r="I21" s="24"/>
      <c r="J21" s="24"/>
      <c r="K21" s="24"/>
      <c r="L21" s="24"/>
      <c r="M21" s="24"/>
      <c r="N21" s="24"/>
      <c r="O21" s="24"/>
      <c r="P21" s="8"/>
    </row>
    <row r="22" spans="2:16" ht="15" customHeight="1" x14ac:dyDescent="0.25">
      <c r="B22" s="22" t="s">
        <v>56</v>
      </c>
      <c r="C22" s="2" t="s">
        <v>18</v>
      </c>
      <c r="D22" s="9" t="s">
        <v>1</v>
      </c>
      <c r="E22" s="9" t="s">
        <v>1</v>
      </c>
      <c r="F22" s="19" t="s">
        <v>4</v>
      </c>
      <c r="G22" s="19" t="s">
        <v>1</v>
      </c>
      <c r="H22" s="19" t="s">
        <v>1</v>
      </c>
      <c r="I22" s="19" t="s">
        <v>59</v>
      </c>
      <c r="J22" s="19" t="s">
        <v>41</v>
      </c>
      <c r="K22" s="19" t="s">
        <v>49</v>
      </c>
      <c r="L22" s="19" t="s">
        <v>1</v>
      </c>
      <c r="M22" s="19" t="s">
        <v>45</v>
      </c>
      <c r="N22" s="19" t="s">
        <v>47</v>
      </c>
      <c r="O22" s="19" t="s">
        <v>42</v>
      </c>
      <c r="P22" s="8"/>
    </row>
    <row r="23" spans="2:16" x14ac:dyDescent="0.25">
      <c r="B23" s="22"/>
      <c r="C23" s="2" t="s">
        <v>19</v>
      </c>
      <c r="D23" s="12">
        <v>345</v>
      </c>
      <c r="E23" s="15">
        <f>1151854.96/D23</f>
        <v>3338.7100289855071</v>
      </c>
      <c r="F23" s="23"/>
      <c r="G23" s="23"/>
      <c r="H23" s="23"/>
      <c r="I23" s="23"/>
      <c r="J23" s="23"/>
      <c r="K23" s="23"/>
      <c r="L23" s="23"/>
      <c r="M23" s="23"/>
      <c r="N23" s="23"/>
      <c r="O23" s="23"/>
      <c r="P23" s="8"/>
    </row>
    <row r="24" spans="2:16" x14ac:dyDescent="0.25">
      <c r="B24" s="22"/>
      <c r="C24" s="2">
        <v>2020</v>
      </c>
      <c r="D24" s="12">
        <v>345</v>
      </c>
      <c r="E24" s="15">
        <f>723897/D24</f>
        <v>2098.2521739130434</v>
      </c>
      <c r="F24" s="23"/>
      <c r="G24" s="23"/>
      <c r="H24" s="23"/>
      <c r="I24" s="23"/>
      <c r="J24" s="23"/>
      <c r="K24" s="23"/>
      <c r="L24" s="23"/>
      <c r="M24" s="23"/>
      <c r="N24" s="23"/>
      <c r="O24" s="23"/>
      <c r="P24" s="8"/>
    </row>
    <row r="25" spans="2:16" x14ac:dyDescent="0.25">
      <c r="B25" s="22"/>
      <c r="C25" s="2">
        <v>2021</v>
      </c>
      <c r="D25" s="12">
        <v>345</v>
      </c>
      <c r="E25" s="15">
        <f t="shared" ref="E25:E26" si="0">723897/D25</f>
        <v>2098.2521739130434</v>
      </c>
      <c r="F25" s="23"/>
      <c r="G25" s="23"/>
      <c r="H25" s="23"/>
      <c r="I25" s="23"/>
      <c r="J25" s="23"/>
      <c r="K25" s="23"/>
      <c r="L25" s="23"/>
      <c r="M25" s="23"/>
      <c r="N25" s="23"/>
      <c r="O25" s="23"/>
      <c r="P25" s="8"/>
    </row>
    <row r="26" spans="2:16" x14ac:dyDescent="0.25">
      <c r="B26" s="22"/>
      <c r="C26" s="2">
        <v>2022</v>
      </c>
      <c r="D26" s="12">
        <v>345</v>
      </c>
      <c r="E26" s="15">
        <f t="shared" si="0"/>
        <v>2098.2521739130434</v>
      </c>
      <c r="F26" s="23"/>
      <c r="G26" s="23"/>
      <c r="H26" s="23"/>
      <c r="I26" s="23"/>
      <c r="J26" s="23"/>
      <c r="K26" s="23"/>
      <c r="L26" s="23"/>
      <c r="M26" s="23"/>
      <c r="N26" s="23"/>
      <c r="O26" s="23"/>
      <c r="P26" s="8"/>
    </row>
    <row r="27" spans="2:16" ht="23.25" x14ac:dyDescent="0.25">
      <c r="B27" s="22"/>
      <c r="C27" s="2" t="s">
        <v>20</v>
      </c>
      <c r="D27" s="13">
        <f>SUM(D24:D26)</f>
        <v>1035</v>
      </c>
      <c r="E27" s="14">
        <f>((D24*E24)+(D25*E25)+(D26*E26))/D27</f>
        <v>2098.2521739130434</v>
      </c>
      <c r="F27" s="24"/>
      <c r="G27" s="24"/>
      <c r="H27" s="24"/>
      <c r="I27" s="24"/>
      <c r="J27" s="24"/>
      <c r="K27" s="24"/>
      <c r="L27" s="24"/>
      <c r="M27" s="24"/>
      <c r="N27" s="24"/>
      <c r="O27" s="24"/>
      <c r="P27" s="8"/>
    </row>
    <row r="28" spans="2:16" x14ac:dyDescent="0.25">
      <c r="B28" s="22" t="s">
        <v>28</v>
      </c>
      <c r="C28" s="2" t="s">
        <v>18</v>
      </c>
      <c r="D28" s="18" t="s">
        <v>62</v>
      </c>
      <c r="E28" s="25"/>
      <c r="F28" s="25"/>
      <c r="G28" s="25"/>
      <c r="H28" s="25"/>
      <c r="I28" s="25"/>
      <c r="J28" s="25"/>
      <c r="K28" s="25"/>
      <c r="L28" s="25"/>
      <c r="M28" s="25"/>
      <c r="N28" s="25"/>
      <c r="O28" s="26"/>
    </row>
    <row r="29" spans="2:16" x14ac:dyDescent="0.25">
      <c r="B29" s="22"/>
      <c r="C29" s="2" t="s">
        <v>19</v>
      </c>
      <c r="D29" s="27"/>
      <c r="E29" s="28"/>
      <c r="F29" s="28"/>
      <c r="G29" s="28"/>
      <c r="H29" s="28"/>
      <c r="I29" s="28"/>
      <c r="J29" s="28"/>
      <c r="K29" s="28"/>
      <c r="L29" s="28"/>
      <c r="M29" s="28"/>
      <c r="N29" s="28"/>
      <c r="O29" s="29"/>
    </row>
    <row r="30" spans="2:16" x14ac:dyDescent="0.25">
      <c r="B30" s="22"/>
      <c r="C30" s="2">
        <v>2020</v>
      </c>
      <c r="D30" s="27"/>
      <c r="E30" s="28"/>
      <c r="F30" s="28"/>
      <c r="G30" s="28"/>
      <c r="H30" s="28"/>
      <c r="I30" s="28"/>
      <c r="J30" s="28"/>
      <c r="K30" s="28"/>
      <c r="L30" s="28"/>
      <c r="M30" s="28"/>
      <c r="N30" s="28"/>
      <c r="O30" s="29"/>
    </row>
    <row r="31" spans="2:16" x14ac:dyDescent="0.25">
      <c r="B31" s="22"/>
      <c r="C31" s="2">
        <v>2021</v>
      </c>
      <c r="D31" s="27"/>
      <c r="E31" s="28"/>
      <c r="F31" s="28"/>
      <c r="G31" s="28"/>
      <c r="H31" s="28"/>
      <c r="I31" s="28"/>
      <c r="J31" s="28"/>
      <c r="K31" s="28"/>
      <c r="L31" s="28"/>
      <c r="M31" s="28"/>
      <c r="N31" s="28"/>
      <c r="O31" s="29"/>
    </row>
    <row r="32" spans="2:16" x14ac:dyDescent="0.25">
      <c r="B32" s="22"/>
      <c r="C32" s="2">
        <v>2022</v>
      </c>
      <c r="D32" s="27"/>
      <c r="E32" s="28"/>
      <c r="F32" s="28"/>
      <c r="G32" s="28"/>
      <c r="H32" s="28"/>
      <c r="I32" s="28"/>
      <c r="J32" s="28"/>
      <c r="K32" s="28"/>
      <c r="L32" s="28"/>
      <c r="M32" s="28"/>
      <c r="N32" s="28"/>
      <c r="O32" s="29"/>
    </row>
    <row r="33" spans="2:15" ht="23.25" x14ac:dyDescent="0.25">
      <c r="B33" s="22"/>
      <c r="C33" s="2" t="s">
        <v>20</v>
      </c>
      <c r="D33" s="30"/>
      <c r="E33" s="31"/>
      <c r="F33" s="31"/>
      <c r="G33" s="31"/>
      <c r="H33" s="31"/>
      <c r="I33" s="31"/>
      <c r="J33" s="31"/>
      <c r="K33" s="31"/>
      <c r="L33" s="31"/>
      <c r="M33" s="31"/>
      <c r="N33" s="31"/>
      <c r="O33" s="32"/>
    </row>
    <row r="34" spans="2:15" x14ac:dyDescent="0.25">
      <c r="B34" s="22" t="s">
        <v>57</v>
      </c>
      <c r="C34" s="2" t="s">
        <v>18</v>
      </c>
      <c r="D34" s="18" t="s">
        <v>63</v>
      </c>
      <c r="E34" s="25"/>
      <c r="F34" s="25"/>
      <c r="G34" s="25"/>
      <c r="H34" s="25"/>
      <c r="I34" s="25"/>
      <c r="J34" s="25"/>
      <c r="K34" s="25"/>
      <c r="L34" s="25"/>
      <c r="M34" s="25"/>
      <c r="N34" s="25"/>
      <c r="O34" s="26"/>
    </row>
    <row r="35" spans="2:15" x14ac:dyDescent="0.25">
      <c r="B35" s="22"/>
      <c r="C35" s="2" t="s">
        <v>19</v>
      </c>
      <c r="D35" s="27"/>
      <c r="E35" s="28"/>
      <c r="F35" s="28"/>
      <c r="G35" s="28"/>
      <c r="H35" s="28"/>
      <c r="I35" s="28"/>
      <c r="J35" s="28"/>
      <c r="K35" s="28"/>
      <c r="L35" s="28"/>
      <c r="M35" s="28"/>
      <c r="N35" s="28"/>
      <c r="O35" s="29"/>
    </row>
    <row r="36" spans="2:15" x14ac:dyDescent="0.25">
      <c r="B36" s="22"/>
      <c r="C36" s="2">
        <v>2020</v>
      </c>
      <c r="D36" s="27"/>
      <c r="E36" s="28"/>
      <c r="F36" s="28"/>
      <c r="G36" s="28"/>
      <c r="H36" s="28"/>
      <c r="I36" s="28"/>
      <c r="J36" s="28"/>
      <c r="K36" s="28"/>
      <c r="L36" s="28"/>
      <c r="M36" s="28"/>
      <c r="N36" s="28"/>
      <c r="O36" s="29"/>
    </row>
    <row r="37" spans="2:15" x14ac:dyDescent="0.25">
      <c r="B37" s="22"/>
      <c r="C37" s="2">
        <v>2021</v>
      </c>
      <c r="D37" s="27"/>
      <c r="E37" s="28"/>
      <c r="F37" s="28"/>
      <c r="G37" s="28"/>
      <c r="H37" s="28"/>
      <c r="I37" s="28"/>
      <c r="J37" s="28"/>
      <c r="K37" s="28"/>
      <c r="L37" s="28"/>
      <c r="M37" s="28"/>
      <c r="N37" s="28"/>
      <c r="O37" s="29"/>
    </row>
    <row r="38" spans="2:15" x14ac:dyDescent="0.25">
      <c r="B38" s="22"/>
      <c r="C38" s="2">
        <v>2022</v>
      </c>
      <c r="D38" s="27"/>
      <c r="E38" s="28"/>
      <c r="F38" s="28"/>
      <c r="G38" s="28"/>
      <c r="H38" s="28"/>
      <c r="I38" s="28"/>
      <c r="J38" s="28"/>
      <c r="K38" s="28"/>
      <c r="L38" s="28"/>
      <c r="M38" s="28"/>
      <c r="N38" s="28"/>
      <c r="O38" s="29"/>
    </row>
    <row r="39" spans="2:15" ht="23.25" x14ac:dyDescent="0.25">
      <c r="B39" s="22"/>
      <c r="C39" s="2" t="s">
        <v>20</v>
      </c>
      <c r="D39" s="30"/>
      <c r="E39" s="31"/>
      <c r="F39" s="31"/>
      <c r="G39" s="31"/>
      <c r="H39" s="31"/>
      <c r="I39" s="31"/>
      <c r="J39" s="31"/>
      <c r="K39" s="31"/>
      <c r="L39" s="31"/>
      <c r="M39" s="31"/>
      <c r="N39" s="31"/>
      <c r="O39" s="32"/>
    </row>
    <row r="40" spans="2:15" ht="15" customHeight="1" x14ac:dyDescent="0.25">
      <c r="B40" s="22" t="s">
        <v>29</v>
      </c>
      <c r="C40" s="2" t="s">
        <v>18</v>
      </c>
      <c r="D40" s="19" t="s">
        <v>55</v>
      </c>
      <c r="E40" s="19" t="s">
        <v>55</v>
      </c>
      <c r="F40" s="19" t="s">
        <v>4</v>
      </c>
      <c r="G40" s="19" t="s">
        <v>1</v>
      </c>
      <c r="H40" s="19" t="s">
        <v>1</v>
      </c>
      <c r="I40" s="19" t="s">
        <v>59</v>
      </c>
      <c r="J40" s="19" t="s">
        <v>41</v>
      </c>
      <c r="K40" s="19" t="s">
        <v>49</v>
      </c>
      <c r="L40" s="19" t="s">
        <v>1</v>
      </c>
      <c r="M40" s="19" t="s">
        <v>45</v>
      </c>
      <c r="N40" s="19" t="s">
        <v>47</v>
      </c>
      <c r="O40" s="19" t="s">
        <v>42</v>
      </c>
    </row>
    <row r="41" spans="2:15" x14ac:dyDescent="0.25">
      <c r="B41" s="22"/>
      <c r="C41" s="2" t="s">
        <v>19</v>
      </c>
      <c r="D41" s="23"/>
      <c r="E41" s="23"/>
      <c r="F41" s="23"/>
      <c r="G41" s="23"/>
      <c r="H41" s="23"/>
      <c r="I41" s="23"/>
      <c r="J41" s="23"/>
      <c r="K41" s="23"/>
      <c r="L41" s="23"/>
      <c r="M41" s="23"/>
      <c r="N41" s="23"/>
      <c r="O41" s="23"/>
    </row>
    <row r="42" spans="2:15" x14ac:dyDescent="0.25">
      <c r="B42" s="22"/>
      <c r="C42" s="2">
        <v>2020</v>
      </c>
      <c r="D42" s="23"/>
      <c r="E42" s="23"/>
      <c r="F42" s="23"/>
      <c r="G42" s="23"/>
      <c r="H42" s="23"/>
      <c r="I42" s="23"/>
      <c r="J42" s="23"/>
      <c r="K42" s="23"/>
      <c r="L42" s="23"/>
      <c r="M42" s="23"/>
      <c r="N42" s="23"/>
      <c r="O42" s="23"/>
    </row>
    <row r="43" spans="2:15" x14ac:dyDescent="0.25">
      <c r="B43" s="22"/>
      <c r="C43" s="2">
        <v>2021</v>
      </c>
      <c r="D43" s="23"/>
      <c r="E43" s="23"/>
      <c r="F43" s="23"/>
      <c r="G43" s="23"/>
      <c r="H43" s="23"/>
      <c r="I43" s="23"/>
      <c r="J43" s="23"/>
      <c r="K43" s="23"/>
      <c r="L43" s="23"/>
      <c r="M43" s="23"/>
      <c r="N43" s="23"/>
      <c r="O43" s="23"/>
    </row>
    <row r="44" spans="2:15" x14ac:dyDescent="0.25">
      <c r="B44" s="22"/>
      <c r="C44" s="2">
        <v>2022</v>
      </c>
      <c r="D44" s="23"/>
      <c r="E44" s="23"/>
      <c r="F44" s="23"/>
      <c r="G44" s="23"/>
      <c r="H44" s="23"/>
      <c r="I44" s="23"/>
      <c r="J44" s="23"/>
      <c r="K44" s="23"/>
      <c r="L44" s="23"/>
      <c r="M44" s="23"/>
      <c r="N44" s="23"/>
      <c r="O44" s="23"/>
    </row>
    <row r="45" spans="2:15" ht="23.25" x14ac:dyDescent="0.25">
      <c r="B45" s="22"/>
      <c r="C45" s="2" t="s">
        <v>20</v>
      </c>
      <c r="D45" s="24"/>
      <c r="E45" s="24"/>
      <c r="F45" s="24"/>
      <c r="G45" s="24"/>
      <c r="H45" s="24"/>
      <c r="I45" s="24"/>
      <c r="J45" s="24"/>
      <c r="K45" s="24"/>
      <c r="L45" s="24"/>
      <c r="M45" s="24"/>
      <c r="N45" s="24"/>
      <c r="O45" s="24"/>
    </row>
    <row r="46" spans="2:15" ht="15" customHeight="1" x14ac:dyDescent="0.25">
      <c r="B46" s="22" t="s">
        <v>58</v>
      </c>
      <c r="C46" s="2" t="s">
        <v>18</v>
      </c>
      <c r="D46" s="18" t="s">
        <v>43</v>
      </c>
      <c r="E46" s="25"/>
      <c r="F46" s="25"/>
      <c r="G46" s="25"/>
      <c r="H46" s="25"/>
      <c r="I46" s="25"/>
      <c r="J46" s="25"/>
      <c r="K46" s="25"/>
      <c r="L46" s="25"/>
      <c r="M46" s="25"/>
      <c r="N46" s="25"/>
      <c r="O46" s="26"/>
    </row>
    <row r="47" spans="2:15" x14ac:dyDescent="0.25">
      <c r="B47" s="22"/>
      <c r="C47" s="2" t="s">
        <v>19</v>
      </c>
      <c r="D47" s="27"/>
      <c r="E47" s="28"/>
      <c r="F47" s="28"/>
      <c r="G47" s="28"/>
      <c r="H47" s="28"/>
      <c r="I47" s="28"/>
      <c r="J47" s="28"/>
      <c r="K47" s="28"/>
      <c r="L47" s="28"/>
      <c r="M47" s="28"/>
      <c r="N47" s="28"/>
      <c r="O47" s="29"/>
    </row>
    <row r="48" spans="2:15" x14ac:dyDescent="0.25">
      <c r="B48" s="22"/>
      <c r="C48" s="2">
        <v>2020</v>
      </c>
      <c r="D48" s="27"/>
      <c r="E48" s="28"/>
      <c r="F48" s="28"/>
      <c r="G48" s="28"/>
      <c r="H48" s="28"/>
      <c r="I48" s="28"/>
      <c r="J48" s="28"/>
      <c r="K48" s="28"/>
      <c r="L48" s="28"/>
      <c r="M48" s="28"/>
      <c r="N48" s="28"/>
      <c r="O48" s="29"/>
    </row>
    <row r="49" spans="2:15" x14ac:dyDescent="0.25">
      <c r="B49" s="22"/>
      <c r="C49" s="2">
        <v>2021</v>
      </c>
      <c r="D49" s="27"/>
      <c r="E49" s="28"/>
      <c r="F49" s="28"/>
      <c r="G49" s="28"/>
      <c r="H49" s="28"/>
      <c r="I49" s="28"/>
      <c r="J49" s="28"/>
      <c r="K49" s="28"/>
      <c r="L49" s="28"/>
      <c r="M49" s="28"/>
      <c r="N49" s="28"/>
      <c r="O49" s="29"/>
    </row>
    <row r="50" spans="2:15" x14ac:dyDescent="0.25">
      <c r="B50" s="22"/>
      <c r="C50" s="2">
        <v>2022</v>
      </c>
      <c r="D50" s="27"/>
      <c r="E50" s="28"/>
      <c r="F50" s="28"/>
      <c r="G50" s="28"/>
      <c r="H50" s="28"/>
      <c r="I50" s="28"/>
      <c r="J50" s="28"/>
      <c r="K50" s="28"/>
      <c r="L50" s="28"/>
      <c r="M50" s="28"/>
      <c r="N50" s="28"/>
      <c r="O50" s="29"/>
    </row>
    <row r="51" spans="2:15" ht="23.25" x14ac:dyDescent="0.25">
      <c r="B51" s="22"/>
      <c r="C51" s="2" t="s">
        <v>20</v>
      </c>
      <c r="D51" s="30"/>
      <c r="E51" s="31"/>
      <c r="F51" s="31"/>
      <c r="G51" s="31"/>
      <c r="H51" s="31"/>
      <c r="I51" s="31"/>
      <c r="J51" s="31"/>
      <c r="K51" s="31"/>
      <c r="L51" s="31"/>
      <c r="M51" s="31"/>
      <c r="N51" s="31"/>
      <c r="O51" s="32"/>
    </row>
    <row r="52" spans="2:15" ht="15" customHeight="1" x14ac:dyDescent="0.25">
      <c r="B52" s="22" t="s">
        <v>24</v>
      </c>
      <c r="C52" s="2" t="s">
        <v>18</v>
      </c>
      <c r="D52" s="18" t="s">
        <v>44</v>
      </c>
      <c r="E52" s="25"/>
      <c r="F52" s="25"/>
      <c r="G52" s="25"/>
      <c r="H52" s="25"/>
      <c r="I52" s="25"/>
      <c r="J52" s="25"/>
      <c r="K52" s="25"/>
      <c r="L52" s="25"/>
      <c r="M52" s="25"/>
      <c r="N52" s="25"/>
      <c r="O52" s="26"/>
    </row>
    <row r="53" spans="2:15" x14ac:dyDescent="0.25">
      <c r="B53" s="22"/>
      <c r="C53" s="2" t="s">
        <v>19</v>
      </c>
      <c r="D53" s="27"/>
      <c r="E53" s="28"/>
      <c r="F53" s="28"/>
      <c r="G53" s="28"/>
      <c r="H53" s="28"/>
      <c r="I53" s="28"/>
      <c r="J53" s="28"/>
      <c r="K53" s="28"/>
      <c r="L53" s="28"/>
      <c r="M53" s="28"/>
      <c r="N53" s="28"/>
      <c r="O53" s="29"/>
    </row>
    <row r="54" spans="2:15" x14ac:dyDescent="0.25">
      <c r="B54" s="22"/>
      <c r="C54" s="2">
        <v>2020</v>
      </c>
      <c r="D54" s="27"/>
      <c r="E54" s="28"/>
      <c r="F54" s="28"/>
      <c r="G54" s="28"/>
      <c r="H54" s="28"/>
      <c r="I54" s="28"/>
      <c r="J54" s="28"/>
      <c r="K54" s="28"/>
      <c r="L54" s="28"/>
      <c r="M54" s="28"/>
      <c r="N54" s="28"/>
      <c r="O54" s="29"/>
    </row>
    <row r="55" spans="2:15" x14ac:dyDescent="0.25">
      <c r="B55" s="22"/>
      <c r="C55" s="2">
        <v>2021</v>
      </c>
      <c r="D55" s="27"/>
      <c r="E55" s="28"/>
      <c r="F55" s="28"/>
      <c r="G55" s="28"/>
      <c r="H55" s="28"/>
      <c r="I55" s="28"/>
      <c r="J55" s="28"/>
      <c r="K55" s="28"/>
      <c r="L55" s="28"/>
      <c r="M55" s="28"/>
      <c r="N55" s="28"/>
      <c r="O55" s="29"/>
    </row>
    <row r="56" spans="2:15" x14ac:dyDescent="0.25">
      <c r="B56" s="22"/>
      <c r="C56" s="2">
        <v>2022</v>
      </c>
      <c r="D56" s="27"/>
      <c r="E56" s="28"/>
      <c r="F56" s="28"/>
      <c r="G56" s="28"/>
      <c r="H56" s="28"/>
      <c r="I56" s="28"/>
      <c r="J56" s="28"/>
      <c r="K56" s="28"/>
      <c r="L56" s="28"/>
      <c r="M56" s="28"/>
      <c r="N56" s="28"/>
      <c r="O56" s="29"/>
    </row>
    <row r="57" spans="2:15" ht="23.25" x14ac:dyDescent="0.25">
      <c r="B57" s="22"/>
      <c r="C57" s="2" t="s">
        <v>20</v>
      </c>
      <c r="D57" s="30"/>
      <c r="E57" s="31"/>
      <c r="F57" s="31"/>
      <c r="G57" s="31"/>
      <c r="H57" s="31"/>
      <c r="I57" s="31"/>
      <c r="J57" s="31"/>
      <c r="K57" s="31"/>
      <c r="L57" s="31"/>
      <c r="M57" s="31"/>
      <c r="N57" s="31"/>
      <c r="O57" s="32"/>
    </row>
    <row r="58" spans="2:15" ht="26.25" customHeight="1" x14ac:dyDescent="0.25">
      <c r="B58" s="22" t="s">
        <v>30</v>
      </c>
      <c r="C58" s="2" t="s">
        <v>18</v>
      </c>
      <c r="D58" s="18" t="s">
        <v>64</v>
      </c>
      <c r="E58" s="25"/>
      <c r="F58" s="25"/>
      <c r="G58" s="25"/>
      <c r="H58" s="25"/>
      <c r="I58" s="25"/>
      <c r="J58" s="25"/>
      <c r="K58" s="25"/>
      <c r="L58" s="25"/>
      <c r="M58" s="25"/>
      <c r="N58" s="25"/>
      <c r="O58" s="26"/>
    </row>
    <row r="59" spans="2:15" x14ac:dyDescent="0.25">
      <c r="B59" s="22"/>
      <c r="C59" s="2" t="s">
        <v>19</v>
      </c>
      <c r="D59" s="27"/>
      <c r="E59" s="28"/>
      <c r="F59" s="28"/>
      <c r="G59" s="28"/>
      <c r="H59" s="28"/>
      <c r="I59" s="28"/>
      <c r="J59" s="28"/>
      <c r="K59" s="28"/>
      <c r="L59" s="28"/>
      <c r="M59" s="28"/>
      <c r="N59" s="28"/>
      <c r="O59" s="29"/>
    </row>
    <row r="60" spans="2:15" x14ac:dyDescent="0.25">
      <c r="B60" s="22"/>
      <c r="C60" s="2">
        <v>2020</v>
      </c>
      <c r="D60" s="27"/>
      <c r="E60" s="28"/>
      <c r="F60" s="28"/>
      <c r="G60" s="28"/>
      <c r="H60" s="28"/>
      <c r="I60" s="28"/>
      <c r="J60" s="28"/>
      <c r="K60" s="28"/>
      <c r="L60" s="28"/>
      <c r="M60" s="28"/>
      <c r="N60" s="28"/>
      <c r="O60" s="29"/>
    </row>
    <row r="61" spans="2:15" x14ac:dyDescent="0.25">
      <c r="B61" s="22"/>
      <c r="C61" s="2">
        <v>2021</v>
      </c>
      <c r="D61" s="27"/>
      <c r="E61" s="28"/>
      <c r="F61" s="28"/>
      <c r="G61" s="28"/>
      <c r="H61" s="28"/>
      <c r="I61" s="28"/>
      <c r="J61" s="28"/>
      <c r="K61" s="28"/>
      <c r="L61" s="28"/>
      <c r="M61" s="28"/>
      <c r="N61" s="28"/>
      <c r="O61" s="29"/>
    </row>
    <row r="62" spans="2:15" x14ac:dyDescent="0.25">
      <c r="B62" s="22"/>
      <c r="C62" s="2">
        <v>2022</v>
      </c>
      <c r="D62" s="27"/>
      <c r="E62" s="28"/>
      <c r="F62" s="28"/>
      <c r="G62" s="28"/>
      <c r="H62" s="28"/>
      <c r="I62" s="28"/>
      <c r="J62" s="28"/>
      <c r="K62" s="28"/>
      <c r="L62" s="28"/>
      <c r="M62" s="28"/>
      <c r="N62" s="28"/>
      <c r="O62" s="29"/>
    </row>
    <row r="63" spans="2:15" ht="23.25" x14ac:dyDescent="0.25">
      <c r="B63" s="22"/>
      <c r="C63" s="2" t="s">
        <v>20</v>
      </c>
      <c r="D63" s="30"/>
      <c r="E63" s="31"/>
      <c r="F63" s="31"/>
      <c r="G63" s="31"/>
      <c r="H63" s="31"/>
      <c r="I63" s="31"/>
      <c r="J63" s="31"/>
      <c r="K63" s="31"/>
      <c r="L63" s="31"/>
      <c r="M63" s="31"/>
      <c r="N63" s="31"/>
      <c r="O63" s="32"/>
    </row>
    <row r="64" spans="2:15" x14ac:dyDescent="0.25">
      <c r="B64" s="22" t="s">
        <v>31</v>
      </c>
      <c r="C64" s="2" t="s">
        <v>18</v>
      </c>
      <c r="D64" s="18" t="s">
        <v>52</v>
      </c>
      <c r="E64" s="25"/>
      <c r="F64" s="25"/>
      <c r="G64" s="25"/>
      <c r="H64" s="25"/>
      <c r="I64" s="25"/>
      <c r="J64" s="25"/>
      <c r="K64" s="25"/>
      <c r="L64" s="25"/>
      <c r="M64" s="25"/>
      <c r="N64" s="25"/>
      <c r="O64" s="26"/>
    </row>
    <row r="65" spans="2:15" x14ac:dyDescent="0.25">
      <c r="B65" s="22"/>
      <c r="C65" s="2" t="s">
        <v>19</v>
      </c>
      <c r="D65" s="27"/>
      <c r="E65" s="28"/>
      <c r="F65" s="28"/>
      <c r="G65" s="28"/>
      <c r="H65" s="28"/>
      <c r="I65" s="28"/>
      <c r="J65" s="28"/>
      <c r="K65" s="28"/>
      <c r="L65" s="28"/>
      <c r="M65" s="28"/>
      <c r="N65" s="28"/>
      <c r="O65" s="29"/>
    </row>
    <row r="66" spans="2:15" x14ac:dyDescent="0.25">
      <c r="B66" s="22"/>
      <c r="C66" s="2">
        <v>2020</v>
      </c>
      <c r="D66" s="27"/>
      <c r="E66" s="28"/>
      <c r="F66" s="28"/>
      <c r="G66" s="28"/>
      <c r="H66" s="28"/>
      <c r="I66" s="28"/>
      <c r="J66" s="28"/>
      <c r="K66" s="28"/>
      <c r="L66" s="28"/>
      <c r="M66" s="28"/>
      <c r="N66" s="28"/>
      <c r="O66" s="29"/>
    </row>
    <row r="67" spans="2:15" x14ac:dyDescent="0.25">
      <c r="B67" s="22"/>
      <c r="C67" s="2">
        <v>2021</v>
      </c>
      <c r="D67" s="27"/>
      <c r="E67" s="28"/>
      <c r="F67" s="28"/>
      <c r="G67" s="28"/>
      <c r="H67" s="28"/>
      <c r="I67" s="28"/>
      <c r="J67" s="28"/>
      <c r="K67" s="28"/>
      <c r="L67" s="28"/>
      <c r="M67" s="28"/>
      <c r="N67" s="28"/>
      <c r="O67" s="29"/>
    </row>
    <row r="68" spans="2:15" x14ac:dyDescent="0.25">
      <c r="B68" s="22"/>
      <c r="C68" s="2">
        <v>2022</v>
      </c>
      <c r="D68" s="27"/>
      <c r="E68" s="28"/>
      <c r="F68" s="28"/>
      <c r="G68" s="28"/>
      <c r="H68" s="28"/>
      <c r="I68" s="28"/>
      <c r="J68" s="28"/>
      <c r="K68" s="28"/>
      <c r="L68" s="28"/>
      <c r="M68" s="28"/>
      <c r="N68" s="28"/>
      <c r="O68" s="29"/>
    </row>
    <row r="69" spans="2:15" ht="23.25" x14ac:dyDescent="0.25">
      <c r="B69" s="22"/>
      <c r="C69" s="2" t="s">
        <v>20</v>
      </c>
      <c r="D69" s="30"/>
      <c r="E69" s="31"/>
      <c r="F69" s="31"/>
      <c r="G69" s="31"/>
      <c r="H69" s="31"/>
      <c r="I69" s="31"/>
      <c r="J69" s="31"/>
      <c r="K69" s="31"/>
      <c r="L69" s="31"/>
      <c r="M69" s="31"/>
      <c r="N69" s="31"/>
      <c r="O69" s="32"/>
    </row>
    <row r="70" spans="2:15" x14ac:dyDescent="0.25">
      <c r="B70" s="22" t="s">
        <v>32</v>
      </c>
      <c r="C70" s="2" t="s">
        <v>18</v>
      </c>
      <c r="D70" s="18" t="s">
        <v>50</v>
      </c>
      <c r="E70" s="25"/>
      <c r="F70" s="25"/>
      <c r="G70" s="25"/>
      <c r="H70" s="25"/>
      <c r="I70" s="25"/>
      <c r="J70" s="25"/>
      <c r="K70" s="25"/>
      <c r="L70" s="25"/>
      <c r="M70" s="25"/>
      <c r="N70" s="25"/>
      <c r="O70" s="26"/>
    </row>
    <row r="71" spans="2:15" x14ac:dyDescent="0.25">
      <c r="B71" s="22"/>
      <c r="C71" s="2" t="s">
        <v>19</v>
      </c>
      <c r="D71" s="27"/>
      <c r="E71" s="28"/>
      <c r="F71" s="28"/>
      <c r="G71" s="28"/>
      <c r="H71" s="28"/>
      <c r="I71" s="28"/>
      <c r="J71" s="28"/>
      <c r="K71" s="28"/>
      <c r="L71" s="28"/>
      <c r="M71" s="28"/>
      <c r="N71" s="28"/>
      <c r="O71" s="29"/>
    </row>
    <row r="72" spans="2:15" x14ac:dyDescent="0.25">
      <c r="B72" s="22"/>
      <c r="C72" s="2">
        <v>2020</v>
      </c>
      <c r="D72" s="27"/>
      <c r="E72" s="28"/>
      <c r="F72" s="28"/>
      <c r="G72" s="28"/>
      <c r="H72" s="28"/>
      <c r="I72" s="28"/>
      <c r="J72" s="28"/>
      <c r="K72" s="28"/>
      <c r="L72" s="28"/>
      <c r="M72" s="28"/>
      <c r="N72" s="28"/>
      <c r="O72" s="29"/>
    </row>
    <row r="73" spans="2:15" x14ac:dyDescent="0.25">
      <c r="B73" s="22"/>
      <c r="C73" s="2">
        <v>2021</v>
      </c>
      <c r="D73" s="27"/>
      <c r="E73" s="28"/>
      <c r="F73" s="28"/>
      <c r="G73" s="28"/>
      <c r="H73" s="28"/>
      <c r="I73" s="28"/>
      <c r="J73" s="28"/>
      <c r="K73" s="28"/>
      <c r="L73" s="28"/>
      <c r="M73" s="28"/>
      <c r="N73" s="28"/>
      <c r="O73" s="29"/>
    </row>
    <row r="74" spans="2:15" x14ac:dyDescent="0.25">
      <c r="B74" s="22"/>
      <c r="C74" s="2">
        <v>2022</v>
      </c>
      <c r="D74" s="27"/>
      <c r="E74" s="28"/>
      <c r="F74" s="28"/>
      <c r="G74" s="28"/>
      <c r="H74" s="28"/>
      <c r="I74" s="28"/>
      <c r="J74" s="28"/>
      <c r="K74" s="28"/>
      <c r="L74" s="28"/>
      <c r="M74" s="28"/>
      <c r="N74" s="28"/>
      <c r="O74" s="29"/>
    </row>
    <row r="75" spans="2:15" ht="23.25" x14ac:dyDescent="0.25">
      <c r="B75" s="22"/>
      <c r="C75" s="2" t="s">
        <v>20</v>
      </c>
      <c r="D75" s="30"/>
      <c r="E75" s="31"/>
      <c r="F75" s="31"/>
      <c r="G75" s="31"/>
      <c r="H75" s="31"/>
      <c r="I75" s="31"/>
      <c r="J75" s="31"/>
      <c r="K75" s="31"/>
      <c r="L75" s="31"/>
      <c r="M75" s="31"/>
      <c r="N75" s="31"/>
      <c r="O75" s="32"/>
    </row>
    <row r="76" spans="2:15" x14ac:dyDescent="0.25">
      <c r="B76" s="22" t="s">
        <v>33</v>
      </c>
      <c r="C76" s="2" t="s">
        <v>18</v>
      </c>
      <c r="D76" s="18" t="s">
        <v>51</v>
      </c>
      <c r="E76" s="25"/>
      <c r="F76" s="25"/>
      <c r="G76" s="25"/>
      <c r="H76" s="25"/>
      <c r="I76" s="25"/>
      <c r="J76" s="25"/>
      <c r="K76" s="25"/>
      <c r="L76" s="25"/>
      <c r="M76" s="25"/>
      <c r="N76" s="25"/>
      <c r="O76" s="26"/>
    </row>
    <row r="77" spans="2:15" x14ac:dyDescent="0.25">
      <c r="B77" s="22"/>
      <c r="C77" s="2" t="s">
        <v>19</v>
      </c>
      <c r="D77" s="27"/>
      <c r="E77" s="28"/>
      <c r="F77" s="28"/>
      <c r="G77" s="28"/>
      <c r="H77" s="28"/>
      <c r="I77" s="28"/>
      <c r="J77" s="28"/>
      <c r="K77" s="28"/>
      <c r="L77" s="28"/>
      <c r="M77" s="28"/>
      <c r="N77" s="28"/>
      <c r="O77" s="29"/>
    </row>
    <row r="78" spans="2:15" x14ac:dyDescent="0.25">
      <c r="B78" s="22"/>
      <c r="C78" s="2">
        <v>2020</v>
      </c>
      <c r="D78" s="27"/>
      <c r="E78" s="28"/>
      <c r="F78" s="28"/>
      <c r="G78" s="28"/>
      <c r="H78" s="28"/>
      <c r="I78" s="28"/>
      <c r="J78" s="28"/>
      <c r="K78" s="28"/>
      <c r="L78" s="28"/>
      <c r="M78" s="28"/>
      <c r="N78" s="28"/>
      <c r="O78" s="29"/>
    </row>
    <row r="79" spans="2:15" x14ac:dyDescent="0.25">
      <c r="B79" s="22"/>
      <c r="C79" s="2">
        <v>2021</v>
      </c>
      <c r="D79" s="27"/>
      <c r="E79" s="28"/>
      <c r="F79" s="28"/>
      <c r="G79" s="28"/>
      <c r="H79" s="28"/>
      <c r="I79" s="28"/>
      <c r="J79" s="28"/>
      <c r="K79" s="28"/>
      <c r="L79" s="28"/>
      <c r="M79" s="28"/>
      <c r="N79" s="28"/>
      <c r="O79" s="29"/>
    </row>
    <row r="80" spans="2:15" x14ac:dyDescent="0.25">
      <c r="B80" s="22"/>
      <c r="C80" s="2">
        <v>2022</v>
      </c>
      <c r="D80" s="27"/>
      <c r="E80" s="28"/>
      <c r="F80" s="28"/>
      <c r="G80" s="28"/>
      <c r="H80" s="28"/>
      <c r="I80" s="28"/>
      <c r="J80" s="28"/>
      <c r="K80" s="28"/>
      <c r="L80" s="28"/>
      <c r="M80" s="28"/>
      <c r="N80" s="28"/>
      <c r="O80" s="29"/>
    </row>
    <row r="81" spans="2:15" ht="23.25" x14ac:dyDescent="0.25">
      <c r="B81" s="22"/>
      <c r="C81" s="2" t="s">
        <v>20</v>
      </c>
      <c r="D81" s="30"/>
      <c r="E81" s="31"/>
      <c r="F81" s="31"/>
      <c r="G81" s="31"/>
      <c r="H81" s="31"/>
      <c r="I81" s="31"/>
      <c r="J81" s="31"/>
      <c r="K81" s="31"/>
      <c r="L81" s="31"/>
      <c r="M81" s="31"/>
      <c r="N81" s="31"/>
      <c r="O81" s="32"/>
    </row>
    <row r="82" spans="2:15" ht="15" customHeight="1" x14ac:dyDescent="0.25">
      <c r="B82" s="33" t="s">
        <v>34</v>
      </c>
      <c r="C82" s="2" t="s">
        <v>18</v>
      </c>
      <c r="D82" s="19" t="s">
        <v>55</v>
      </c>
      <c r="E82" s="19" t="s">
        <v>55</v>
      </c>
      <c r="F82" s="19" t="s">
        <v>4</v>
      </c>
      <c r="G82" s="19" t="s">
        <v>1</v>
      </c>
      <c r="H82" s="19" t="s">
        <v>1</v>
      </c>
      <c r="I82" s="19" t="s">
        <v>59</v>
      </c>
      <c r="J82" s="19" t="s">
        <v>41</v>
      </c>
      <c r="K82" s="19" t="s">
        <v>1</v>
      </c>
      <c r="L82" s="19" t="s">
        <v>1</v>
      </c>
      <c r="M82" s="19" t="s">
        <v>1</v>
      </c>
      <c r="N82" s="19" t="s">
        <v>1</v>
      </c>
      <c r="O82" s="19" t="s">
        <v>46</v>
      </c>
    </row>
    <row r="83" spans="2:15" x14ac:dyDescent="0.25">
      <c r="B83" s="34"/>
      <c r="C83" s="2" t="s">
        <v>19</v>
      </c>
      <c r="D83" s="23"/>
      <c r="E83" s="23"/>
      <c r="F83" s="23"/>
      <c r="G83" s="23"/>
      <c r="H83" s="23"/>
      <c r="I83" s="23"/>
      <c r="J83" s="23"/>
      <c r="K83" s="23"/>
      <c r="L83" s="23"/>
      <c r="M83" s="23"/>
      <c r="N83" s="23"/>
      <c r="O83" s="23"/>
    </row>
    <row r="84" spans="2:15" x14ac:dyDescent="0.25">
      <c r="B84" s="34"/>
      <c r="C84" s="2">
        <v>2020</v>
      </c>
      <c r="D84" s="23"/>
      <c r="E84" s="23"/>
      <c r="F84" s="23"/>
      <c r="G84" s="23"/>
      <c r="H84" s="23"/>
      <c r="I84" s="23"/>
      <c r="J84" s="23"/>
      <c r="K84" s="23"/>
      <c r="L84" s="23"/>
      <c r="M84" s="23"/>
      <c r="N84" s="23"/>
      <c r="O84" s="23"/>
    </row>
    <row r="85" spans="2:15" x14ac:dyDescent="0.25">
      <c r="B85" s="34"/>
      <c r="C85" s="2">
        <v>2021</v>
      </c>
      <c r="D85" s="23"/>
      <c r="E85" s="23"/>
      <c r="F85" s="23"/>
      <c r="G85" s="23"/>
      <c r="H85" s="23"/>
      <c r="I85" s="23"/>
      <c r="J85" s="23"/>
      <c r="K85" s="23"/>
      <c r="L85" s="23"/>
      <c r="M85" s="23"/>
      <c r="N85" s="23"/>
      <c r="O85" s="23"/>
    </row>
    <row r="86" spans="2:15" x14ac:dyDescent="0.25">
      <c r="B86" s="34"/>
      <c r="C86" s="2">
        <v>2022</v>
      </c>
      <c r="D86" s="23"/>
      <c r="E86" s="23"/>
      <c r="F86" s="23"/>
      <c r="G86" s="23"/>
      <c r="H86" s="23"/>
      <c r="I86" s="23"/>
      <c r="J86" s="23"/>
      <c r="K86" s="23"/>
      <c r="L86" s="23"/>
      <c r="M86" s="23"/>
      <c r="N86" s="23"/>
      <c r="O86" s="23"/>
    </row>
    <row r="87" spans="2:15" ht="23.25" x14ac:dyDescent="0.25">
      <c r="B87" s="35"/>
      <c r="C87" s="2" t="s">
        <v>20</v>
      </c>
      <c r="D87" s="24"/>
      <c r="E87" s="24"/>
      <c r="F87" s="24"/>
      <c r="G87" s="24"/>
      <c r="H87" s="24"/>
      <c r="I87" s="24"/>
      <c r="J87" s="24"/>
      <c r="K87" s="24"/>
      <c r="L87" s="24"/>
      <c r="M87" s="24"/>
      <c r="N87" s="24"/>
      <c r="O87" s="24"/>
    </row>
    <row r="88" spans="2:15" x14ac:dyDescent="0.25">
      <c r="B88" s="33" t="s">
        <v>35</v>
      </c>
      <c r="C88" s="2" t="s">
        <v>18</v>
      </c>
      <c r="D88" s="18" t="s">
        <v>65</v>
      </c>
      <c r="E88" s="25"/>
      <c r="F88" s="25"/>
      <c r="G88" s="25"/>
      <c r="H88" s="25"/>
      <c r="I88" s="25"/>
      <c r="J88" s="25"/>
      <c r="K88" s="25"/>
      <c r="L88" s="25"/>
      <c r="M88" s="25"/>
      <c r="N88" s="25"/>
      <c r="O88" s="26"/>
    </row>
    <row r="89" spans="2:15" x14ac:dyDescent="0.25">
      <c r="B89" s="34"/>
      <c r="C89" s="2" t="s">
        <v>19</v>
      </c>
      <c r="D89" s="27"/>
      <c r="E89" s="28"/>
      <c r="F89" s="28"/>
      <c r="G89" s="28"/>
      <c r="H89" s="28"/>
      <c r="I89" s="28"/>
      <c r="J89" s="28"/>
      <c r="K89" s="28"/>
      <c r="L89" s="28"/>
      <c r="M89" s="28"/>
      <c r="N89" s="28"/>
      <c r="O89" s="29"/>
    </row>
    <row r="90" spans="2:15" x14ac:dyDescent="0.25">
      <c r="B90" s="34"/>
      <c r="C90" s="2">
        <v>2020</v>
      </c>
      <c r="D90" s="27"/>
      <c r="E90" s="28"/>
      <c r="F90" s="28"/>
      <c r="G90" s="28"/>
      <c r="H90" s="28"/>
      <c r="I90" s="28"/>
      <c r="J90" s="28"/>
      <c r="K90" s="28"/>
      <c r="L90" s="28"/>
      <c r="M90" s="28"/>
      <c r="N90" s="28"/>
      <c r="O90" s="29"/>
    </row>
    <row r="91" spans="2:15" x14ac:dyDescent="0.25">
      <c r="B91" s="34"/>
      <c r="C91" s="2">
        <v>2021</v>
      </c>
      <c r="D91" s="27"/>
      <c r="E91" s="28"/>
      <c r="F91" s="28"/>
      <c r="G91" s="28"/>
      <c r="H91" s="28"/>
      <c r="I91" s="28"/>
      <c r="J91" s="28"/>
      <c r="K91" s="28"/>
      <c r="L91" s="28"/>
      <c r="M91" s="28"/>
      <c r="N91" s="28"/>
      <c r="O91" s="29"/>
    </row>
    <row r="92" spans="2:15" x14ac:dyDescent="0.25">
      <c r="B92" s="34"/>
      <c r="C92" s="2">
        <v>2022</v>
      </c>
      <c r="D92" s="27"/>
      <c r="E92" s="28"/>
      <c r="F92" s="28"/>
      <c r="G92" s="28"/>
      <c r="H92" s="28"/>
      <c r="I92" s="28"/>
      <c r="J92" s="28"/>
      <c r="K92" s="28"/>
      <c r="L92" s="28"/>
      <c r="M92" s="28"/>
      <c r="N92" s="28"/>
      <c r="O92" s="29"/>
    </row>
    <row r="93" spans="2:15" ht="23.25" x14ac:dyDescent="0.25">
      <c r="B93" s="35"/>
      <c r="C93" s="2" t="s">
        <v>20</v>
      </c>
      <c r="D93" s="30"/>
      <c r="E93" s="31"/>
      <c r="F93" s="31"/>
      <c r="G93" s="31"/>
      <c r="H93" s="31"/>
      <c r="I93" s="31"/>
      <c r="J93" s="31"/>
      <c r="K93" s="31"/>
      <c r="L93" s="31"/>
      <c r="M93" s="31"/>
      <c r="N93" s="31"/>
      <c r="O93" s="32"/>
    </row>
    <row r="94" spans="2:15" x14ac:dyDescent="0.25">
      <c r="B94" s="22" t="s">
        <v>36</v>
      </c>
      <c r="C94" s="2" t="s">
        <v>18</v>
      </c>
      <c r="D94" s="18" t="s">
        <v>66</v>
      </c>
      <c r="E94" s="25"/>
      <c r="F94" s="25"/>
      <c r="G94" s="25"/>
      <c r="H94" s="25"/>
      <c r="I94" s="25"/>
      <c r="J94" s="25"/>
      <c r="K94" s="25"/>
      <c r="L94" s="25"/>
      <c r="M94" s="25"/>
      <c r="N94" s="25"/>
      <c r="O94" s="26"/>
    </row>
    <row r="95" spans="2:15" x14ac:dyDescent="0.25">
      <c r="B95" s="22"/>
      <c r="C95" s="2" t="s">
        <v>19</v>
      </c>
      <c r="D95" s="27"/>
      <c r="E95" s="28"/>
      <c r="F95" s="28"/>
      <c r="G95" s="28"/>
      <c r="H95" s="28"/>
      <c r="I95" s="28"/>
      <c r="J95" s="28"/>
      <c r="K95" s="28"/>
      <c r="L95" s="28"/>
      <c r="M95" s="28"/>
      <c r="N95" s="28"/>
      <c r="O95" s="29"/>
    </row>
    <row r="96" spans="2:15" x14ac:dyDescent="0.25">
      <c r="B96" s="22"/>
      <c r="C96" s="2">
        <v>2020</v>
      </c>
      <c r="D96" s="27"/>
      <c r="E96" s="28"/>
      <c r="F96" s="28"/>
      <c r="G96" s="28"/>
      <c r="H96" s="28"/>
      <c r="I96" s="28"/>
      <c r="J96" s="28"/>
      <c r="K96" s="28"/>
      <c r="L96" s="28"/>
      <c r="M96" s="28"/>
      <c r="N96" s="28"/>
      <c r="O96" s="29"/>
    </row>
    <row r="97" spans="2:15" x14ac:dyDescent="0.25">
      <c r="B97" s="22"/>
      <c r="C97" s="2">
        <v>2021</v>
      </c>
      <c r="D97" s="27"/>
      <c r="E97" s="28"/>
      <c r="F97" s="28"/>
      <c r="G97" s="28"/>
      <c r="H97" s="28"/>
      <c r="I97" s="28"/>
      <c r="J97" s="28"/>
      <c r="K97" s="28"/>
      <c r="L97" s="28"/>
      <c r="M97" s="28"/>
      <c r="N97" s="28"/>
      <c r="O97" s="29"/>
    </row>
    <row r="98" spans="2:15" x14ac:dyDescent="0.25">
      <c r="B98" s="22"/>
      <c r="C98" s="2">
        <v>2022</v>
      </c>
      <c r="D98" s="27"/>
      <c r="E98" s="28"/>
      <c r="F98" s="28"/>
      <c r="G98" s="28"/>
      <c r="H98" s="28"/>
      <c r="I98" s="28"/>
      <c r="J98" s="28"/>
      <c r="K98" s="28"/>
      <c r="L98" s="28"/>
      <c r="M98" s="28"/>
      <c r="N98" s="28"/>
      <c r="O98" s="29"/>
    </row>
    <row r="99" spans="2:15" ht="23.25" x14ac:dyDescent="0.25">
      <c r="B99" s="22"/>
      <c r="C99" s="2" t="s">
        <v>20</v>
      </c>
      <c r="D99" s="30"/>
      <c r="E99" s="31"/>
      <c r="F99" s="31"/>
      <c r="G99" s="31"/>
      <c r="H99" s="31"/>
      <c r="I99" s="31"/>
      <c r="J99" s="31"/>
      <c r="K99" s="31"/>
      <c r="L99" s="31"/>
      <c r="M99" s="31"/>
      <c r="N99" s="31"/>
      <c r="O99" s="32"/>
    </row>
    <row r="100" spans="2:15" x14ac:dyDescent="0.25">
      <c r="B100" s="22" t="s">
        <v>37</v>
      </c>
      <c r="C100" s="2" t="s">
        <v>18</v>
      </c>
      <c r="D100" s="18" t="s">
        <v>67</v>
      </c>
      <c r="E100" s="25"/>
      <c r="F100" s="25"/>
      <c r="G100" s="25"/>
      <c r="H100" s="25"/>
      <c r="I100" s="25"/>
      <c r="J100" s="25"/>
      <c r="K100" s="25"/>
      <c r="L100" s="25"/>
      <c r="M100" s="25"/>
      <c r="N100" s="25"/>
      <c r="O100" s="26"/>
    </row>
    <row r="101" spans="2:15" x14ac:dyDescent="0.25">
      <c r="B101" s="22"/>
      <c r="C101" s="2" t="s">
        <v>19</v>
      </c>
      <c r="D101" s="27"/>
      <c r="E101" s="28"/>
      <c r="F101" s="28"/>
      <c r="G101" s="28"/>
      <c r="H101" s="28"/>
      <c r="I101" s="28"/>
      <c r="J101" s="28"/>
      <c r="K101" s="28"/>
      <c r="L101" s="28"/>
      <c r="M101" s="28"/>
      <c r="N101" s="28"/>
      <c r="O101" s="29"/>
    </row>
    <row r="102" spans="2:15" x14ac:dyDescent="0.25">
      <c r="B102" s="22"/>
      <c r="C102" s="2">
        <v>2020</v>
      </c>
      <c r="D102" s="27"/>
      <c r="E102" s="28"/>
      <c r="F102" s="28"/>
      <c r="G102" s="28"/>
      <c r="H102" s="28"/>
      <c r="I102" s="28"/>
      <c r="J102" s="28"/>
      <c r="K102" s="28"/>
      <c r="L102" s="28"/>
      <c r="M102" s="28"/>
      <c r="N102" s="28"/>
      <c r="O102" s="29"/>
    </row>
    <row r="103" spans="2:15" x14ac:dyDescent="0.25">
      <c r="B103" s="22"/>
      <c r="C103" s="2">
        <v>2021</v>
      </c>
      <c r="D103" s="27"/>
      <c r="E103" s="28"/>
      <c r="F103" s="28"/>
      <c r="G103" s="28"/>
      <c r="H103" s="28"/>
      <c r="I103" s="28"/>
      <c r="J103" s="28"/>
      <c r="K103" s="28"/>
      <c r="L103" s="28"/>
      <c r="M103" s="28"/>
      <c r="N103" s="28"/>
      <c r="O103" s="29"/>
    </row>
    <row r="104" spans="2:15" x14ac:dyDescent="0.25">
      <c r="B104" s="22"/>
      <c r="C104" s="2">
        <v>2022</v>
      </c>
      <c r="D104" s="27"/>
      <c r="E104" s="28"/>
      <c r="F104" s="28"/>
      <c r="G104" s="28"/>
      <c r="H104" s="28"/>
      <c r="I104" s="28"/>
      <c r="J104" s="28"/>
      <c r="K104" s="28"/>
      <c r="L104" s="28"/>
      <c r="M104" s="28"/>
      <c r="N104" s="28"/>
      <c r="O104" s="29"/>
    </row>
    <row r="105" spans="2:15" ht="23.25" x14ac:dyDescent="0.25">
      <c r="B105" s="22"/>
      <c r="C105" s="2" t="s">
        <v>20</v>
      </c>
      <c r="D105" s="30"/>
      <c r="E105" s="31"/>
      <c r="F105" s="31"/>
      <c r="G105" s="31"/>
      <c r="H105" s="31"/>
      <c r="I105" s="31"/>
      <c r="J105" s="31"/>
      <c r="K105" s="31"/>
      <c r="L105" s="31"/>
      <c r="M105" s="31"/>
      <c r="N105" s="31"/>
      <c r="O105" s="32"/>
    </row>
    <row r="106" spans="2:15" x14ac:dyDescent="0.25">
      <c r="B106" s="22" t="s">
        <v>38</v>
      </c>
      <c r="C106" s="2" t="s">
        <v>18</v>
      </c>
      <c r="D106" s="18" t="s">
        <v>54</v>
      </c>
      <c r="E106" s="25"/>
      <c r="F106" s="25"/>
      <c r="G106" s="25"/>
      <c r="H106" s="25"/>
      <c r="I106" s="25"/>
      <c r="J106" s="25"/>
      <c r="K106" s="25"/>
      <c r="L106" s="25"/>
      <c r="M106" s="25"/>
      <c r="N106" s="25"/>
      <c r="O106" s="26"/>
    </row>
    <row r="107" spans="2:15" x14ac:dyDescent="0.25">
      <c r="B107" s="22"/>
      <c r="C107" s="2" t="s">
        <v>19</v>
      </c>
      <c r="D107" s="27"/>
      <c r="E107" s="28"/>
      <c r="F107" s="28"/>
      <c r="G107" s="28"/>
      <c r="H107" s="28"/>
      <c r="I107" s="28"/>
      <c r="J107" s="28"/>
      <c r="K107" s="28"/>
      <c r="L107" s="28"/>
      <c r="M107" s="28"/>
      <c r="N107" s="28"/>
      <c r="O107" s="29"/>
    </row>
    <row r="108" spans="2:15" x14ac:dyDescent="0.25">
      <c r="B108" s="22"/>
      <c r="C108" s="2">
        <v>2020</v>
      </c>
      <c r="D108" s="27"/>
      <c r="E108" s="28"/>
      <c r="F108" s="28"/>
      <c r="G108" s="28"/>
      <c r="H108" s="28"/>
      <c r="I108" s="28"/>
      <c r="J108" s="28"/>
      <c r="K108" s="28"/>
      <c r="L108" s="28"/>
      <c r="M108" s="28"/>
      <c r="N108" s="28"/>
      <c r="O108" s="29"/>
    </row>
    <row r="109" spans="2:15" x14ac:dyDescent="0.25">
      <c r="B109" s="22"/>
      <c r="C109" s="2">
        <v>2021</v>
      </c>
      <c r="D109" s="27"/>
      <c r="E109" s="28"/>
      <c r="F109" s="28"/>
      <c r="G109" s="28"/>
      <c r="H109" s="28"/>
      <c r="I109" s="28"/>
      <c r="J109" s="28"/>
      <c r="K109" s="28"/>
      <c r="L109" s="28"/>
      <c r="M109" s="28"/>
      <c r="N109" s="28"/>
      <c r="O109" s="29"/>
    </row>
    <row r="110" spans="2:15" x14ac:dyDescent="0.25">
      <c r="B110" s="22"/>
      <c r="C110" s="2">
        <v>2022</v>
      </c>
      <c r="D110" s="27"/>
      <c r="E110" s="28"/>
      <c r="F110" s="28"/>
      <c r="G110" s="28"/>
      <c r="H110" s="28"/>
      <c r="I110" s="28"/>
      <c r="J110" s="28"/>
      <c r="K110" s="28"/>
      <c r="L110" s="28"/>
      <c r="M110" s="28"/>
      <c r="N110" s="28"/>
      <c r="O110" s="29"/>
    </row>
    <row r="111" spans="2:15" ht="23.25" x14ac:dyDescent="0.25">
      <c r="B111" s="22"/>
      <c r="C111" s="2" t="s">
        <v>20</v>
      </c>
      <c r="D111" s="30"/>
      <c r="E111" s="31"/>
      <c r="F111" s="31"/>
      <c r="G111" s="31"/>
      <c r="H111" s="31"/>
      <c r="I111" s="31"/>
      <c r="J111" s="31"/>
      <c r="K111" s="31"/>
      <c r="L111" s="31"/>
      <c r="M111" s="31"/>
      <c r="N111" s="31"/>
      <c r="O111" s="32"/>
    </row>
    <row r="112" spans="2:15" x14ac:dyDescent="0.25">
      <c r="B112" s="22" t="s">
        <v>39</v>
      </c>
      <c r="C112" s="2" t="s">
        <v>18</v>
      </c>
      <c r="D112" s="18" t="s">
        <v>54</v>
      </c>
      <c r="E112" s="25"/>
      <c r="F112" s="25"/>
      <c r="G112" s="25"/>
      <c r="H112" s="25"/>
      <c r="I112" s="25"/>
      <c r="J112" s="25"/>
      <c r="K112" s="25"/>
      <c r="L112" s="25"/>
      <c r="M112" s="25"/>
      <c r="N112" s="25"/>
      <c r="O112" s="26"/>
    </row>
    <row r="113" spans="2:15" x14ac:dyDescent="0.25">
      <c r="B113" s="22"/>
      <c r="C113" s="2" t="s">
        <v>19</v>
      </c>
      <c r="D113" s="27"/>
      <c r="E113" s="28"/>
      <c r="F113" s="28"/>
      <c r="G113" s="28"/>
      <c r="H113" s="28"/>
      <c r="I113" s="28"/>
      <c r="J113" s="28"/>
      <c r="K113" s="28"/>
      <c r="L113" s="28"/>
      <c r="M113" s="28"/>
      <c r="N113" s="28"/>
      <c r="O113" s="29"/>
    </row>
    <row r="114" spans="2:15" x14ac:dyDescent="0.25">
      <c r="B114" s="22"/>
      <c r="C114" s="2">
        <v>2020</v>
      </c>
      <c r="D114" s="27"/>
      <c r="E114" s="28"/>
      <c r="F114" s="28"/>
      <c r="G114" s="28"/>
      <c r="H114" s="28"/>
      <c r="I114" s="28"/>
      <c r="J114" s="28"/>
      <c r="K114" s="28"/>
      <c r="L114" s="28"/>
      <c r="M114" s="28"/>
      <c r="N114" s="28"/>
      <c r="O114" s="29"/>
    </row>
    <row r="115" spans="2:15" x14ac:dyDescent="0.25">
      <c r="B115" s="22"/>
      <c r="C115" s="2">
        <v>2021</v>
      </c>
      <c r="D115" s="27"/>
      <c r="E115" s="28"/>
      <c r="F115" s="28"/>
      <c r="G115" s="28"/>
      <c r="H115" s="28"/>
      <c r="I115" s="28"/>
      <c r="J115" s="28"/>
      <c r="K115" s="28"/>
      <c r="L115" s="28"/>
      <c r="M115" s="28"/>
      <c r="N115" s="28"/>
      <c r="O115" s="29"/>
    </row>
    <row r="116" spans="2:15" x14ac:dyDescent="0.25">
      <c r="B116" s="22"/>
      <c r="C116" s="2">
        <v>2022</v>
      </c>
      <c r="D116" s="27"/>
      <c r="E116" s="28"/>
      <c r="F116" s="28"/>
      <c r="G116" s="28"/>
      <c r="H116" s="28"/>
      <c r="I116" s="28"/>
      <c r="J116" s="28"/>
      <c r="K116" s="28"/>
      <c r="L116" s="28"/>
      <c r="M116" s="28"/>
      <c r="N116" s="28"/>
      <c r="O116" s="29"/>
    </row>
    <row r="117" spans="2:15" ht="23.25" x14ac:dyDescent="0.25">
      <c r="B117" s="22"/>
      <c r="C117" s="2" t="s">
        <v>20</v>
      </c>
      <c r="D117" s="30"/>
      <c r="E117" s="31"/>
      <c r="F117" s="31"/>
      <c r="G117" s="31"/>
      <c r="H117" s="31"/>
      <c r="I117" s="31"/>
      <c r="J117" s="31"/>
      <c r="K117" s="31"/>
      <c r="L117" s="31"/>
      <c r="M117" s="31"/>
      <c r="N117" s="31"/>
      <c r="O117" s="32"/>
    </row>
    <row r="118" spans="2:15" x14ac:dyDescent="0.25">
      <c r="B118" s="22" t="s">
        <v>53</v>
      </c>
      <c r="C118" s="2" t="s">
        <v>18</v>
      </c>
      <c r="D118" s="18" t="s">
        <v>68</v>
      </c>
      <c r="E118" s="25"/>
      <c r="F118" s="25"/>
      <c r="G118" s="25"/>
      <c r="H118" s="25"/>
      <c r="I118" s="25"/>
      <c r="J118" s="25"/>
      <c r="K118" s="25"/>
      <c r="L118" s="25"/>
      <c r="M118" s="25"/>
      <c r="N118" s="25"/>
      <c r="O118" s="26"/>
    </row>
    <row r="119" spans="2:15" x14ac:dyDescent="0.25">
      <c r="B119" s="22"/>
      <c r="C119" s="2" t="s">
        <v>19</v>
      </c>
      <c r="D119" s="27"/>
      <c r="E119" s="28"/>
      <c r="F119" s="28"/>
      <c r="G119" s="28"/>
      <c r="H119" s="28"/>
      <c r="I119" s="28"/>
      <c r="J119" s="28"/>
      <c r="K119" s="28"/>
      <c r="L119" s="28"/>
      <c r="M119" s="28"/>
      <c r="N119" s="28"/>
      <c r="O119" s="29"/>
    </row>
    <row r="120" spans="2:15" x14ac:dyDescent="0.25">
      <c r="B120" s="22"/>
      <c r="C120" s="2">
        <v>2020</v>
      </c>
      <c r="D120" s="27"/>
      <c r="E120" s="28"/>
      <c r="F120" s="28"/>
      <c r="G120" s="28"/>
      <c r="H120" s="28"/>
      <c r="I120" s="28"/>
      <c r="J120" s="28"/>
      <c r="K120" s="28"/>
      <c r="L120" s="28"/>
      <c r="M120" s="28"/>
      <c r="N120" s="28"/>
      <c r="O120" s="29"/>
    </row>
    <row r="121" spans="2:15" x14ac:dyDescent="0.25">
      <c r="B121" s="22"/>
      <c r="C121" s="2">
        <v>2021</v>
      </c>
      <c r="D121" s="27"/>
      <c r="E121" s="28"/>
      <c r="F121" s="28"/>
      <c r="G121" s="28"/>
      <c r="H121" s="28"/>
      <c r="I121" s="28"/>
      <c r="J121" s="28"/>
      <c r="K121" s="28"/>
      <c r="L121" s="28"/>
      <c r="M121" s="28"/>
      <c r="N121" s="28"/>
      <c r="O121" s="29"/>
    </row>
    <row r="122" spans="2:15" x14ac:dyDescent="0.25">
      <c r="B122" s="22"/>
      <c r="C122" s="2">
        <v>2022</v>
      </c>
      <c r="D122" s="27"/>
      <c r="E122" s="28"/>
      <c r="F122" s="28"/>
      <c r="G122" s="28"/>
      <c r="H122" s="28"/>
      <c r="I122" s="28"/>
      <c r="J122" s="28"/>
      <c r="K122" s="28"/>
      <c r="L122" s="28"/>
      <c r="M122" s="28"/>
      <c r="N122" s="28"/>
      <c r="O122" s="29"/>
    </row>
    <row r="123" spans="2:15" ht="23.25" x14ac:dyDescent="0.25">
      <c r="B123" s="22"/>
      <c r="C123" s="2" t="s">
        <v>20</v>
      </c>
      <c r="D123" s="30"/>
      <c r="E123" s="31"/>
      <c r="F123" s="31"/>
      <c r="G123" s="31"/>
      <c r="H123" s="31"/>
      <c r="I123" s="31"/>
      <c r="J123" s="31"/>
      <c r="K123" s="31"/>
      <c r="L123" s="31"/>
      <c r="M123" s="31"/>
      <c r="N123" s="31"/>
      <c r="O123" s="32"/>
    </row>
    <row r="124" spans="2:15" ht="15" customHeight="1" x14ac:dyDescent="0.25">
      <c r="B124" s="22" t="s">
        <v>40</v>
      </c>
      <c r="C124" s="2" t="s">
        <v>18</v>
      </c>
      <c r="D124" s="9" t="s">
        <v>1</v>
      </c>
      <c r="E124" s="9" t="s">
        <v>1</v>
      </c>
      <c r="F124" s="19" t="s">
        <v>4</v>
      </c>
      <c r="G124" s="19" t="s">
        <v>1</v>
      </c>
      <c r="H124" s="19" t="s">
        <v>1</v>
      </c>
      <c r="I124" s="19" t="s">
        <v>59</v>
      </c>
      <c r="J124" s="19" t="s">
        <v>41</v>
      </c>
      <c r="K124" s="19" t="s">
        <v>49</v>
      </c>
      <c r="L124" s="19" t="s">
        <v>1</v>
      </c>
      <c r="M124" s="19" t="s">
        <v>45</v>
      </c>
      <c r="N124" s="19" t="s">
        <v>47</v>
      </c>
      <c r="O124" s="19" t="s">
        <v>42</v>
      </c>
    </row>
    <row r="125" spans="2:15" x14ac:dyDescent="0.25">
      <c r="B125" s="22"/>
      <c r="C125" s="2" t="s">
        <v>19</v>
      </c>
      <c r="D125" s="13">
        <v>3195</v>
      </c>
      <c r="E125" s="14">
        <v>1195.9003755868544</v>
      </c>
      <c r="F125" s="23"/>
      <c r="G125" s="23"/>
      <c r="H125" s="23"/>
      <c r="I125" s="23"/>
      <c r="J125" s="23"/>
      <c r="K125" s="23"/>
      <c r="L125" s="23"/>
      <c r="M125" s="23"/>
      <c r="N125" s="23"/>
      <c r="O125" s="23"/>
    </row>
    <row r="126" spans="2:15" x14ac:dyDescent="0.25">
      <c r="B126" s="22"/>
      <c r="C126" s="2">
        <v>2020</v>
      </c>
      <c r="D126" s="13">
        <v>3195</v>
      </c>
      <c r="E126" s="14">
        <v>1029.4137715179968</v>
      </c>
      <c r="F126" s="23"/>
      <c r="G126" s="23"/>
      <c r="H126" s="23"/>
      <c r="I126" s="23"/>
      <c r="J126" s="23"/>
      <c r="K126" s="23"/>
      <c r="L126" s="23"/>
      <c r="M126" s="23"/>
      <c r="N126" s="23"/>
      <c r="O126" s="23"/>
    </row>
    <row r="127" spans="2:15" x14ac:dyDescent="0.25">
      <c r="B127" s="22"/>
      <c r="C127" s="2">
        <v>2021</v>
      </c>
      <c r="D127" s="13">
        <v>3195</v>
      </c>
      <c r="E127" s="14">
        <v>1029.4137715179968</v>
      </c>
      <c r="F127" s="23"/>
      <c r="G127" s="23"/>
      <c r="H127" s="23"/>
      <c r="I127" s="23"/>
      <c r="J127" s="23"/>
      <c r="K127" s="23"/>
      <c r="L127" s="23"/>
      <c r="M127" s="23"/>
      <c r="N127" s="23"/>
      <c r="O127" s="23"/>
    </row>
    <row r="128" spans="2:15" x14ac:dyDescent="0.25">
      <c r="B128" s="22"/>
      <c r="C128" s="2">
        <v>2022</v>
      </c>
      <c r="D128" s="13">
        <v>3195</v>
      </c>
      <c r="E128" s="14">
        <v>1029.4137715179968</v>
      </c>
      <c r="F128" s="23"/>
      <c r="G128" s="23"/>
      <c r="H128" s="23"/>
      <c r="I128" s="23"/>
      <c r="J128" s="23"/>
      <c r="K128" s="23"/>
      <c r="L128" s="23"/>
      <c r="M128" s="23"/>
      <c r="N128" s="23"/>
      <c r="O128" s="23"/>
    </row>
    <row r="129" spans="2:15" ht="23.25" x14ac:dyDescent="0.25">
      <c r="B129" s="22"/>
      <c r="C129" s="2" t="s">
        <v>20</v>
      </c>
      <c r="D129" s="13">
        <f>D128+D127+D126</f>
        <v>9585</v>
      </c>
      <c r="E129" s="14">
        <v>1029.4137715179966</v>
      </c>
      <c r="F129" s="24"/>
      <c r="G129" s="24"/>
      <c r="H129" s="24"/>
      <c r="I129" s="24"/>
      <c r="J129" s="24"/>
      <c r="K129" s="24"/>
      <c r="L129" s="24"/>
      <c r="M129" s="24"/>
      <c r="N129" s="24"/>
      <c r="O129" s="24"/>
    </row>
    <row r="130" spans="2:15" ht="15" customHeight="1" x14ac:dyDescent="0.25">
      <c r="B130" s="22" t="s">
        <v>60</v>
      </c>
      <c r="C130" s="2" t="s">
        <v>18</v>
      </c>
      <c r="D130" s="9" t="s">
        <v>1</v>
      </c>
      <c r="E130" s="9" t="s">
        <v>1</v>
      </c>
      <c r="F130" s="36" t="s">
        <v>69</v>
      </c>
      <c r="G130" s="19" t="s">
        <v>1</v>
      </c>
      <c r="H130" s="19" t="s">
        <v>1</v>
      </c>
      <c r="I130" s="19" t="s">
        <v>59</v>
      </c>
      <c r="J130" s="19" t="s">
        <v>41</v>
      </c>
      <c r="K130" s="19" t="s">
        <v>49</v>
      </c>
      <c r="L130" s="19" t="s">
        <v>1</v>
      </c>
      <c r="M130" s="19" t="s">
        <v>45</v>
      </c>
      <c r="N130" s="19" t="s">
        <v>47</v>
      </c>
      <c r="O130" s="19" t="s">
        <v>48</v>
      </c>
    </row>
    <row r="131" spans="2:15" x14ac:dyDescent="0.25">
      <c r="B131" s="22"/>
      <c r="C131" s="2" t="s">
        <v>19</v>
      </c>
      <c r="D131" s="11">
        <v>14132</v>
      </c>
      <c r="E131" s="10">
        <f>1770144/D131</f>
        <v>125.25785451457685</v>
      </c>
      <c r="F131" s="37"/>
      <c r="G131" s="23"/>
      <c r="H131" s="23"/>
      <c r="I131" s="23"/>
      <c r="J131" s="23"/>
      <c r="K131" s="23"/>
      <c r="L131" s="23"/>
      <c r="M131" s="23"/>
      <c r="N131" s="23"/>
      <c r="O131" s="20"/>
    </row>
    <row r="132" spans="2:15" x14ac:dyDescent="0.25">
      <c r="B132" s="22"/>
      <c r="C132" s="2">
        <v>2020</v>
      </c>
      <c r="D132" s="11">
        <v>15060</v>
      </c>
      <c r="E132" s="10">
        <f>1770144/D132</f>
        <v>117.5394422310757</v>
      </c>
      <c r="F132" s="37"/>
      <c r="G132" s="23"/>
      <c r="H132" s="23"/>
      <c r="I132" s="23"/>
      <c r="J132" s="23"/>
      <c r="K132" s="23"/>
      <c r="L132" s="23"/>
      <c r="M132" s="23"/>
      <c r="N132" s="23"/>
      <c r="O132" s="20"/>
    </row>
    <row r="133" spans="2:15" x14ac:dyDescent="0.25">
      <c r="B133" s="22"/>
      <c r="C133" s="2">
        <v>2021</v>
      </c>
      <c r="D133" s="11">
        <v>15060</v>
      </c>
      <c r="E133" s="10">
        <f t="shared" ref="E133:E134" si="1">1770144/D133</f>
        <v>117.5394422310757</v>
      </c>
      <c r="F133" s="37"/>
      <c r="G133" s="23"/>
      <c r="H133" s="23"/>
      <c r="I133" s="23"/>
      <c r="J133" s="23"/>
      <c r="K133" s="23"/>
      <c r="L133" s="23"/>
      <c r="M133" s="23"/>
      <c r="N133" s="23"/>
      <c r="O133" s="20"/>
    </row>
    <row r="134" spans="2:15" x14ac:dyDescent="0.25">
      <c r="B134" s="22"/>
      <c r="C134" s="2">
        <v>2022</v>
      </c>
      <c r="D134" s="11">
        <v>15060</v>
      </c>
      <c r="E134" s="10">
        <f t="shared" si="1"/>
        <v>117.5394422310757</v>
      </c>
      <c r="F134" s="37"/>
      <c r="G134" s="23"/>
      <c r="H134" s="23"/>
      <c r="I134" s="23"/>
      <c r="J134" s="23"/>
      <c r="K134" s="23"/>
      <c r="L134" s="23"/>
      <c r="M134" s="23"/>
      <c r="N134" s="23"/>
      <c r="O134" s="20"/>
    </row>
    <row r="135" spans="2:15" ht="23.25" x14ac:dyDescent="0.25">
      <c r="B135" s="22"/>
      <c r="C135" s="2" t="s">
        <v>20</v>
      </c>
      <c r="D135" s="13">
        <f>D134+D133+D132</f>
        <v>45180</v>
      </c>
      <c r="E135" s="16">
        <f t="shared" ref="E135" si="2">((D132*E132)+(D133*E133)+(D134*E134))/D135</f>
        <v>117.5394422310757</v>
      </c>
      <c r="F135" s="38"/>
      <c r="G135" s="24"/>
      <c r="H135" s="24"/>
      <c r="I135" s="24"/>
      <c r="J135" s="24"/>
      <c r="K135" s="24"/>
      <c r="L135" s="24"/>
      <c r="M135" s="24"/>
      <c r="N135" s="24"/>
      <c r="O135" s="21"/>
    </row>
    <row r="136" spans="2:15" s="3" customFormat="1" x14ac:dyDescent="0.25"/>
    <row r="137" spans="2:15" s="3" customFormat="1" x14ac:dyDescent="0.25"/>
    <row r="138" spans="2:15" s="3" customFormat="1" x14ac:dyDescent="0.25">
      <c r="D138" s="17"/>
    </row>
    <row r="139" spans="2:15" s="3" customFormat="1" x14ac:dyDescent="0.25"/>
    <row r="140" spans="2:15" s="3" customFormat="1" x14ac:dyDescent="0.25"/>
    <row r="141" spans="2:15" s="3" customFormat="1" x14ac:dyDescent="0.25"/>
    <row r="142" spans="2:15" s="3" customFormat="1" x14ac:dyDescent="0.25"/>
    <row r="143" spans="2:15" s="3" customFormat="1" x14ac:dyDescent="0.25"/>
    <row r="144" spans="2:15" s="3" customFormat="1" x14ac:dyDescent="0.25"/>
    <row r="145" s="3" customFormat="1" x14ac:dyDescent="0.25"/>
    <row r="146" s="3" customFormat="1" x14ac:dyDescent="0.25"/>
    <row r="147" s="3" customFormat="1" x14ac:dyDescent="0.25"/>
  </sheetData>
  <mergeCells count="100">
    <mergeCell ref="J22:J27"/>
    <mergeCell ref="K130:K135"/>
    <mergeCell ref="L130:L135"/>
    <mergeCell ref="D40:D45"/>
    <mergeCell ref="G130:G135"/>
    <mergeCell ref="H130:H135"/>
    <mergeCell ref="I130:I135"/>
    <mergeCell ref="J130:J135"/>
    <mergeCell ref="B10:B15"/>
    <mergeCell ref="B16:B21"/>
    <mergeCell ref="B22:B27"/>
    <mergeCell ref="F16:F21"/>
    <mergeCell ref="G16:G21"/>
    <mergeCell ref="D10:O15"/>
    <mergeCell ref="F22:F27"/>
    <mergeCell ref="G22:G27"/>
    <mergeCell ref="H22:H27"/>
    <mergeCell ref="I22:I27"/>
    <mergeCell ref="H16:H21"/>
    <mergeCell ref="I16:I21"/>
    <mergeCell ref="J16:J21"/>
    <mergeCell ref="K16:K21"/>
    <mergeCell ref="L16:L21"/>
    <mergeCell ref="N22:N27"/>
    <mergeCell ref="M16:M21"/>
    <mergeCell ref="N16:N21"/>
    <mergeCell ref="O16:O21"/>
    <mergeCell ref="K22:K27"/>
    <mergeCell ref="L22:L27"/>
    <mergeCell ref="M22:M27"/>
    <mergeCell ref="O22:O27"/>
    <mergeCell ref="B28:B33"/>
    <mergeCell ref="B34:B39"/>
    <mergeCell ref="B40:B45"/>
    <mergeCell ref="D28:O33"/>
    <mergeCell ref="D34:O39"/>
    <mergeCell ref="E40:E45"/>
    <mergeCell ref="F40:F45"/>
    <mergeCell ref="G40:G45"/>
    <mergeCell ref="H40:H45"/>
    <mergeCell ref="I40:I45"/>
    <mergeCell ref="J40:J45"/>
    <mergeCell ref="K40:K45"/>
    <mergeCell ref="L40:L45"/>
    <mergeCell ref="M40:M45"/>
    <mergeCell ref="N40:N45"/>
    <mergeCell ref="O40:O45"/>
    <mergeCell ref="B46:B51"/>
    <mergeCell ref="B52:B57"/>
    <mergeCell ref="B58:B63"/>
    <mergeCell ref="D46:O51"/>
    <mergeCell ref="D52:O57"/>
    <mergeCell ref="D58:O63"/>
    <mergeCell ref="B64:B69"/>
    <mergeCell ref="B70:B75"/>
    <mergeCell ref="B76:B81"/>
    <mergeCell ref="D64:O69"/>
    <mergeCell ref="B82:B87"/>
    <mergeCell ref="D70:O75"/>
    <mergeCell ref="D76:O81"/>
    <mergeCell ref="D82:D87"/>
    <mergeCell ref="E82:E87"/>
    <mergeCell ref="F82:F87"/>
    <mergeCell ref="G82:G87"/>
    <mergeCell ref="H82:H87"/>
    <mergeCell ref="I82:I87"/>
    <mergeCell ref="J82:J87"/>
    <mergeCell ref="K82:K87"/>
    <mergeCell ref="L82:L87"/>
    <mergeCell ref="M82:M87"/>
    <mergeCell ref="N82:N87"/>
    <mergeCell ref="O82:O87"/>
    <mergeCell ref="B94:B99"/>
    <mergeCell ref="D88:O93"/>
    <mergeCell ref="D94:O99"/>
    <mergeCell ref="L124:L129"/>
    <mergeCell ref="M130:M135"/>
    <mergeCell ref="B100:B105"/>
    <mergeCell ref="B106:B111"/>
    <mergeCell ref="B88:B93"/>
    <mergeCell ref="B112:B117"/>
    <mergeCell ref="D100:O105"/>
    <mergeCell ref="D106:O111"/>
    <mergeCell ref="D112:O117"/>
    <mergeCell ref="N130:N135"/>
    <mergeCell ref="O130:O135"/>
    <mergeCell ref="B118:B123"/>
    <mergeCell ref="B124:B129"/>
    <mergeCell ref="B130:B135"/>
    <mergeCell ref="F124:F129"/>
    <mergeCell ref="G124:G129"/>
    <mergeCell ref="D118:O123"/>
    <mergeCell ref="M124:M129"/>
    <mergeCell ref="N124:N129"/>
    <mergeCell ref="O124:O129"/>
    <mergeCell ref="F130:F135"/>
    <mergeCell ref="H124:H129"/>
    <mergeCell ref="I124:I129"/>
    <mergeCell ref="J124:J129"/>
    <mergeCell ref="K124:K129"/>
  </mergeCells>
  <pageMargins left="0.7" right="0.7" top="0.75" bottom="0.75" header="0.3" footer="0.3"/>
  <pageSetup scale="57"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25</vt:lpstr>
      <vt:lpstr>'Table 25'!Print_Area</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McCluskey, Amy</dc:creator>
  <cp:lastModifiedBy>Watkins, Betsy</cp:lastModifiedBy>
  <cp:lastPrinted>2020-02-12T01:19:11Z</cp:lastPrinted>
  <dcterms:created xsi:type="dcterms:W3CDTF">2019-12-26T16:24:38Z</dcterms:created>
  <dcterms:modified xsi:type="dcterms:W3CDTF">2020-03-03T01:53:52Z</dcterms:modified>
</cp:coreProperties>
</file>